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drebszo\Desktop\Legislacja\Formularze\"/>
    </mc:Choice>
  </mc:AlternateContent>
  <xr:revisionPtr revIDLastSave="0" documentId="13_ncr:1_{65A5DF92-853B-4981-B10A-9D79BF1B0402}" xr6:coauthVersionLast="44" xr6:coauthVersionMax="44" xr10:uidLastSave="{00000000-0000-0000-0000-000000000000}"/>
  <bookViews>
    <workbookView xWindow="28680" yWindow="-120" windowWidth="29040" windowHeight="17640" xr2:uid="{00000000-000D-0000-FFFF-FFFF00000000}"/>
  </bookViews>
  <sheets>
    <sheet name="A_Dane ogólne" sheetId="2" r:id="rId1"/>
    <sheet name="B_Dotychczas wydane uprawnienia" sheetId="3" r:id="rId2"/>
    <sheet name="C_Inne zadania" sheetId="8" r:id="rId3"/>
    <sheet name="Listy" sheetId="5" state="hidden" r:id="rId4"/>
    <sheet name="Arkusz2" sheetId="6" state="hidden" r:id="rId5"/>
  </sheets>
  <definedNames>
    <definedName name="_xlnm._FilterDatabase" localSheetId="4" hidden="1">Arkusz2!$A$8:$M$182</definedName>
    <definedName name="Instalacje">Arkusz2!$A$8:$A$182</definedName>
    <definedName name="Instalacje2">Listy!$C$58:$C$71</definedName>
    <definedName name="ListaZadan2">Listy!$B$43:$B$54</definedName>
    <definedName name="NazwaGrupy">Arkusz2!$E$8:$E$182</definedName>
    <definedName name="NazwaGrupy2">Listy!$F$58:$F$71</definedName>
    <definedName name="NazwaInstalacji">Arkusz2!$C$8:$C$182</definedName>
    <definedName name="NazwaInstalacji2">Listy!$D$58:$D$71</definedName>
    <definedName name="NazwaProwadzącego">Arkusz2!$D$8:$D$182</definedName>
    <definedName name="NazwaProwadzącego2">Listy!$E$58:$E$71</definedName>
    <definedName name="NrKPRU">Arkusz2!$B$8:$B$182</definedName>
    <definedName name="NrZadania">Arkusz2!$P$8:$P$356</definedName>
    <definedName name="NumerInstalacji2">Listy!$C$60:$C$71</definedName>
    <definedName name="OKRES">Listy!$A$5:$A$13</definedName>
    <definedName name="PodmiotZgłaszający">Listy!$B$5:$B$9</definedName>
    <definedName name="tak">Listy!$C$5:$C$7</definedName>
    <definedName name="TypInwestycji">Listy!$D$5:$D$8</definedName>
    <definedName name="typzadania">Listy!$B$22:$B$27</definedName>
    <definedName name="wskaźniki">Listy!$B$22:$B$27</definedName>
    <definedName name="Z_1E2382C7_6FF2_440C_87F6_9FCD673688B6_.wvu.Cols" localSheetId="0" hidden="1">'A_Dane ogólne'!$L:$M</definedName>
    <definedName name="Z_1E2382C7_6FF2_440C_87F6_9FCD673688B6_.wvu.Cols" localSheetId="1" hidden="1">'B_Dotychczas wydane uprawnienia'!$M:$N,'B_Dotychczas wydane uprawnienia'!#REF!</definedName>
    <definedName name="Z_1E2382C7_6FF2_440C_87F6_9FCD673688B6_.wvu.FilterData" localSheetId="4" hidden="1">Arkusz2!$A$7:$N$182</definedName>
    <definedName name="Z_1E2382C7_6FF2_440C_87F6_9FCD673688B6_.wvu.Rows" localSheetId="0" hidden="1">'A_Dane ogólne'!#REF!</definedName>
    <definedName name="Z_B0531593_309E_4573_BE7A_8428DA1E2816_.wvu.Cols" localSheetId="0" hidden="1">'A_Dane ogólne'!$L:$M</definedName>
    <definedName name="Z_B0531593_309E_4573_BE7A_8428DA1E2816_.wvu.Cols" localSheetId="1" hidden="1">'B_Dotychczas wydane uprawnienia'!$M:$N,'B_Dotychczas wydane uprawnienia'!#REF!</definedName>
    <definedName name="Z_B0531593_309E_4573_BE7A_8428DA1E2816_.wvu.FilterData" localSheetId="4" hidden="1">Arkusz2!$A$7:$N$182</definedName>
    <definedName name="Z_B0531593_309E_4573_BE7A_8428DA1E2816_.wvu.Rows" localSheetId="0" hidden="1">'A_Dane ogólne'!#REF!</definedName>
    <definedName name="Z_B1C57C27_B15D_44EF_9172_FD33E0A98246_.wvu.Cols" localSheetId="0" hidden="1">'A_Dane ogólne'!$L:$M</definedName>
    <definedName name="Z_B1C57C27_B15D_44EF_9172_FD33E0A98246_.wvu.Cols" localSheetId="1" hidden="1">'B_Dotychczas wydane uprawnienia'!$M:$N,'B_Dotychczas wydane uprawnienia'!#REF!</definedName>
    <definedName name="Z_B1C57C27_B15D_44EF_9172_FD33E0A98246_.wvu.FilterData" localSheetId="4" hidden="1">Arkusz2!$A$7:$N$182</definedName>
    <definedName name="Z_B1C57C27_B15D_44EF_9172_FD33E0A98246_.wvu.Rows" localSheetId="0" hidden="1">'A_Dane ogólne'!#REF!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4" i="8" l="1"/>
  <c r="H75" i="8"/>
  <c r="H76" i="8"/>
  <c r="H77" i="8"/>
  <c r="H78" i="8"/>
  <c r="H79" i="8"/>
  <c r="H80" i="8"/>
  <c r="H81" i="8"/>
  <c r="H82" i="8"/>
  <c r="H73" i="8"/>
  <c r="G73" i="8"/>
  <c r="F74" i="8"/>
  <c r="F75" i="8"/>
  <c r="F76" i="8"/>
  <c r="F77" i="8"/>
  <c r="F78" i="8"/>
  <c r="F79" i="8"/>
  <c r="F80" i="8"/>
  <c r="F81" i="8"/>
  <c r="F82" i="8"/>
  <c r="F73" i="8"/>
  <c r="E80" i="8"/>
  <c r="E74" i="8"/>
  <c r="E75" i="8"/>
  <c r="E76" i="8"/>
  <c r="E77" i="8"/>
  <c r="E78" i="8"/>
  <c r="E79" i="8"/>
  <c r="E81" i="8"/>
  <c r="E82" i="8"/>
  <c r="E73" i="8"/>
  <c r="D74" i="8"/>
  <c r="D75" i="8"/>
  <c r="D76" i="8"/>
  <c r="D77" i="8"/>
  <c r="D78" i="8"/>
  <c r="D79" i="8"/>
  <c r="D80" i="8"/>
  <c r="D81" i="8"/>
  <c r="D82" i="8"/>
  <c r="C74" i="8"/>
  <c r="C75" i="8"/>
  <c r="C76" i="8"/>
  <c r="C77" i="8"/>
  <c r="C78" i="8"/>
  <c r="C79" i="8"/>
  <c r="C80" i="8"/>
  <c r="C81" i="8"/>
  <c r="C82" i="8"/>
  <c r="D73" i="8"/>
  <c r="C73" i="8"/>
  <c r="E44" i="8"/>
  <c r="J52" i="8" l="1"/>
  <c r="B36" i="8"/>
  <c r="B35" i="8"/>
  <c r="B34" i="8"/>
  <c r="B33" i="8"/>
  <c r="B32" i="8"/>
  <c r="B31" i="8"/>
  <c r="B30" i="8"/>
  <c r="B29" i="8"/>
  <c r="B28" i="8"/>
  <c r="B27" i="8"/>
  <c r="D37" i="8"/>
  <c r="C37" i="8"/>
  <c r="D19" i="8"/>
  <c r="C19" i="8"/>
  <c r="E19" i="8"/>
  <c r="K36" i="8"/>
  <c r="K35" i="8"/>
  <c r="K34" i="8"/>
  <c r="K33" i="8"/>
  <c r="K32" i="8"/>
  <c r="K31" i="8"/>
  <c r="K30" i="8"/>
  <c r="K29" i="8"/>
  <c r="K28" i="8"/>
  <c r="K27" i="8"/>
  <c r="I37" i="8"/>
  <c r="H37" i="8"/>
  <c r="G37" i="8"/>
  <c r="F37" i="8"/>
  <c r="E37" i="8"/>
  <c r="J36" i="8"/>
  <c r="J35" i="8"/>
  <c r="J34" i="8"/>
  <c r="J33" i="8"/>
  <c r="J32" i="8"/>
  <c r="J31" i="8"/>
  <c r="J30" i="8"/>
  <c r="J29" i="8"/>
  <c r="J28" i="8"/>
  <c r="J27" i="8"/>
  <c r="J37" i="8" l="1"/>
  <c r="K37" i="8"/>
  <c r="H66" i="8" l="1"/>
  <c r="G66" i="8"/>
  <c r="F66" i="8"/>
  <c r="E66" i="8"/>
  <c r="D66" i="8"/>
  <c r="C66" i="8"/>
  <c r="D60" i="5"/>
  <c r="D63" i="5"/>
  <c r="D62" i="5"/>
  <c r="D64" i="5"/>
  <c r="D65" i="5"/>
  <c r="D66" i="5"/>
  <c r="D67" i="5"/>
  <c r="D68" i="5"/>
  <c r="D69" i="5"/>
  <c r="D70" i="5"/>
  <c r="D71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D61" i="5"/>
  <c r="F60" i="5"/>
  <c r="E60" i="5"/>
  <c r="B82" i="8" l="1"/>
  <c r="B81" i="8"/>
  <c r="B80" i="8"/>
  <c r="B79" i="8"/>
  <c r="B78" i="8"/>
  <c r="B77" i="8"/>
  <c r="B76" i="8"/>
  <c r="B75" i="8"/>
  <c r="B74" i="8"/>
  <c r="B73" i="8"/>
  <c r="B71" i="5"/>
  <c r="C71" i="5" s="1"/>
  <c r="B96" i="8" s="1"/>
  <c r="D96" i="8" s="1"/>
  <c r="B70" i="5"/>
  <c r="C70" i="5" s="1"/>
  <c r="B95" i="8" s="1"/>
  <c r="D95" i="8" s="1"/>
  <c r="B69" i="5"/>
  <c r="C69" i="5" s="1"/>
  <c r="B94" i="8" s="1"/>
  <c r="D94" i="8" s="1"/>
  <c r="B68" i="5"/>
  <c r="C68" i="5" s="1"/>
  <c r="B93" i="8" s="1"/>
  <c r="D93" i="8" s="1"/>
  <c r="B67" i="5"/>
  <c r="C67" i="5" s="1"/>
  <c r="B92" i="8" s="1"/>
  <c r="D92" i="8" s="1"/>
  <c r="B66" i="5"/>
  <c r="C66" i="5" s="1"/>
  <c r="B91" i="8" s="1"/>
  <c r="D91" i="8" s="1"/>
  <c r="B65" i="5"/>
  <c r="C65" i="5" s="1"/>
  <c r="B90" i="8" s="1"/>
  <c r="B64" i="5"/>
  <c r="C64" i="5" s="1"/>
  <c r="B89" i="8" s="1"/>
  <c r="B63" i="5"/>
  <c r="C63" i="5" s="1"/>
  <c r="B88" i="8" s="1"/>
  <c r="B62" i="5"/>
  <c r="C62" i="5" s="1"/>
  <c r="B61" i="5"/>
  <c r="C61" i="5" s="1"/>
  <c r="B86" i="8" s="1"/>
  <c r="B60" i="5"/>
  <c r="C60" i="5" s="1"/>
  <c r="B87" i="8" l="1"/>
  <c r="B85" i="8"/>
  <c r="D85" i="8" s="1"/>
  <c r="A53" i="5"/>
  <c r="B53" i="5" s="1"/>
  <c r="A52" i="5"/>
  <c r="B52" i="5" s="1"/>
  <c r="A51" i="5"/>
  <c r="B51" i="5" s="1"/>
  <c r="A50" i="5"/>
  <c r="B50" i="5" s="1"/>
  <c r="A49" i="5"/>
  <c r="B49" i="5" s="1"/>
  <c r="A48" i="5"/>
  <c r="B48" i="5" s="1"/>
  <c r="A47" i="5"/>
  <c r="B47" i="5" s="1"/>
  <c r="A46" i="5"/>
  <c r="B46" i="5" s="1"/>
  <c r="A45" i="5"/>
  <c r="B45" i="5" s="1"/>
  <c r="A54" i="5"/>
  <c r="B54" i="5" s="1"/>
  <c r="J18" i="8" l="1"/>
  <c r="J17" i="8"/>
  <c r="J16" i="8"/>
  <c r="J15" i="8"/>
  <c r="J14" i="8"/>
  <c r="J13" i="8"/>
  <c r="J12" i="8"/>
  <c r="J11" i="8"/>
  <c r="J10" i="8"/>
  <c r="J9" i="8"/>
  <c r="J8" i="3" l="1"/>
  <c r="I8" i="3"/>
  <c r="H8" i="3"/>
  <c r="G8" i="3"/>
  <c r="F8" i="3"/>
  <c r="E8" i="3"/>
  <c r="D8" i="3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1" i="8"/>
  <c r="D90" i="8" s="1"/>
  <c r="J50" i="8"/>
  <c r="D89" i="8" s="1"/>
  <c r="J49" i="8"/>
  <c r="J48" i="8"/>
  <c r="J47" i="8"/>
  <c r="J46" i="8"/>
  <c r="I66" i="8"/>
  <c r="K56" i="8"/>
  <c r="K55" i="8"/>
  <c r="K54" i="8"/>
  <c r="K53" i="8"/>
  <c r="K52" i="8"/>
  <c r="K51" i="8"/>
  <c r="K50" i="8"/>
  <c r="K49" i="8"/>
  <c r="K48" i="8"/>
  <c r="K47" i="8"/>
  <c r="K65" i="8"/>
  <c r="K64" i="8"/>
  <c r="K63" i="8"/>
  <c r="K62" i="8"/>
  <c r="K61" i="8"/>
  <c r="K60" i="8"/>
  <c r="K59" i="8"/>
  <c r="K58" i="8"/>
  <c r="K57" i="8"/>
  <c r="K46" i="8"/>
  <c r="I19" i="8"/>
  <c r="H19" i="8"/>
  <c r="F19" i="8"/>
  <c r="G74" i="8" l="1"/>
  <c r="D86" i="8"/>
  <c r="D88" i="8"/>
  <c r="D87" i="8"/>
  <c r="G77" i="8"/>
  <c r="G75" i="8"/>
  <c r="G81" i="8"/>
  <c r="G80" i="8"/>
  <c r="G76" i="8"/>
  <c r="G82" i="8"/>
  <c r="G79" i="8"/>
  <c r="G78" i="8"/>
  <c r="J66" i="8"/>
  <c r="K66" i="8"/>
  <c r="G19" i="8"/>
  <c r="J19" i="8"/>
  <c r="D97" i="8" l="1"/>
  <c r="K19" i="8"/>
  <c r="B210" i="3"/>
  <c r="B193" i="3"/>
  <c r="B176" i="3"/>
  <c r="B159" i="3"/>
  <c r="B142" i="3"/>
  <c r="B125" i="3"/>
  <c r="B108" i="3"/>
  <c r="B91" i="3"/>
  <c r="B74" i="3"/>
  <c r="B57" i="3"/>
  <c r="B40" i="3"/>
  <c r="B23" i="3"/>
  <c r="C39" i="3"/>
  <c r="D39" i="3"/>
  <c r="H39" i="3"/>
  <c r="K39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D52" i="3"/>
  <c r="E52" i="3"/>
  <c r="F52" i="3"/>
  <c r="G52" i="3"/>
  <c r="H52" i="3"/>
  <c r="I52" i="3"/>
  <c r="J52" i="3"/>
  <c r="L52" i="3" l="1"/>
  <c r="K52" i="3"/>
  <c r="G61" i="5" s="1"/>
  <c r="J222" i="3" l="1"/>
  <c r="I222" i="3"/>
  <c r="H222" i="3"/>
  <c r="G222" i="3"/>
  <c r="F222" i="3"/>
  <c r="E222" i="3"/>
  <c r="D222" i="3"/>
  <c r="L221" i="3"/>
  <c r="K221" i="3"/>
  <c r="L220" i="3"/>
  <c r="K220" i="3"/>
  <c r="L219" i="3"/>
  <c r="K219" i="3"/>
  <c r="L218" i="3"/>
  <c r="K218" i="3"/>
  <c r="L217" i="3"/>
  <c r="K217" i="3"/>
  <c r="L216" i="3"/>
  <c r="K216" i="3"/>
  <c r="L215" i="3"/>
  <c r="K215" i="3"/>
  <c r="L214" i="3"/>
  <c r="K214" i="3"/>
  <c r="L209" i="3"/>
  <c r="K209" i="3"/>
  <c r="J209" i="3"/>
  <c r="I209" i="3"/>
  <c r="H209" i="3"/>
  <c r="G209" i="3"/>
  <c r="F209" i="3"/>
  <c r="E209" i="3"/>
  <c r="D209" i="3"/>
  <c r="C209" i="3"/>
  <c r="J205" i="3"/>
  <c r="I205" i="3"/>
  <c r="H205" i="3"/>
  <c r="G205" i="3"/>
  <c r="F205" i="3"/>
  <c r="E205" i="3"/>
  <c r="D205" i="3"/>
  <c r="L204" i="3"/>
  <c r="K204" i="3"/>
  <c r="L203" i="3"/>
  <c r="K203" i="3"/>
  <c r="L202" i="3"/>
  <c r="K202" i="3"/>
  <c r="L201" i="3"/>
  <c r="K201" i="3"/>
  <c r="L200" i="3"/>
  <c r="K200" i="3"/>
  <c r="L199" i="3"/>
  <c r="K199" i="3"/>
  <c r="L198" i="3"/>
  <c r="K198" i="3"/>
  <c r="L197" i="3"/>
  <c r="K197" i="3"/>
  <c r="L192" i="3"/>
  <c r="K192" i="3"/>
  <c r="J192" i="3"/>
  <c r="I192" i="3"/>
  <c r="H192" i="3"/>
  <c r="G192" i="3"/>
  <c r="F192" i="3"/>
  <c r="E192" i="3"/>
  <c r="D192" i="3"/>
  <c r="C192" i="3"/>
  <c r="J188" i="3"/>
  <c r="I188" i="3"/>
  <c r="H188" i="3"/>
  <c r="G188" i="3"/>
  <c r="F188" i="3"/>
  <c r="E188" i="3"/>
  <c r="D188" i="3"/>
  <c r="L187" i="3"/>
  <c r="K187" i="3"/>
  <c r="L186" i="3"/>
  <c r="K186" i="3"/>
  <c r="L185" i="3"/>
  <c r="K185" i="3"/>
  <c r="L184" i="3"/>
  <c r="K184" i="3"/>
  <c r="L183" i="3"/>
  <c r="K183" i="3"/>
  <c r="L182" i="3"/>
  <c r="K182" i="3"/>
  <c r="L181" i="3"/>
  <c r="K181" i="3"/>
  <c r="L180" i="3"/>
  <c r="K180" i="3"/>
  <c r="L175" i="3"/>
  <c r="K175" i="3"/>
  <c r="J175" i="3"/>
  <c r="I175" i="3"/>
  <c r="H175" i="3"/>
  <c r="G175" i="3"/>
  <c r="F175" i="3"/>
  <c r="E175" i="3"/>
  <c r="D175" i="3"/>
  <c r="C175" i="3"/>
  <c r="J171" i="3"/>
  <c r="I171" i="3"/>
  <c r="H171" i="3"/>
  <c r="G171" i="3"/>
  <c r="F171" i="3"/>
  <c r="E171" i="3"/>
  <c r="D171" i="3"/>
  <c r="L170" i="3"/>
  <c r="K170" i="3"/>
  <c r="L169" i="3"/>
  <c r="K169" i="3"/>
  <c r="L168" i="3"/>
  <c r="K168" i="3"/>
  <c r="L167" i="3"/>
  <c r="K167" i="3"/>
  <c r="L166" i="3"/>
  <c r="K166" i="3"/>
  <c r="L165" i="3"/>
  <c r="K165" i="3"/>
  <c r="L164" i="3"/>
  <c r="K164" i="3"/>
  <c r="L163" i="3"/>
  <c r="K163" i="3"/>
  <c r="L158" i="3"/>
  <c r="K158" i="3"/>
  <c r="J158" i="3"/>
  <c r="I158" i="3"/>
  <c r="H158" i="3"/>
  <c r="G158" i="3"/>
  <c r="F158" i="3"/>
  <c r="E158" i="3"/>
  <c r="D158" i="3"/>
  <c r="C158" i="3"/>
  <c r="J154" i="3"/>
  <c r="I154" i="3"/>
  <c r="H154" i="3"/>
  <c r="G154" i="3"/>
  <c r="F154" i="3"/>
  <c r="E154" i="3"/>
  <c r="D154" i="3"/>
  <c r="L153" i="3"/>
  <c r="K153" i="3"/>
  <c r="L152" i="3"/>
  <c r="K152" i="3"/>
  <c r="L151" i="3"/>
  <c r="K151" i="3"/>
  <c r="L150" i="3"/>
  <c r="K150" i="3"/>
  <c r="L149" i="3"/>
  <c r="K149" i="3"/>
  <c r="L148" i="3"/>
  <c r="K148" i="3"/>
  <c r="L147" i="3"/>
  <c r="K147" i="3"/>
  <c r="L146" i="3"/>
  <c r="K146" i="3"/>
  <c r="L141" i="3"/>
  <c r="K141" i="3"/>
  <c r="J141" i="3"/>
  <c r="I141" i="3"/>
  <c r="H141" i="3"/>
  <c r="G141" i="3"/>
  <c r="F141" i="3"/>
  <c r="E141" i="3"/>
  <c r="D141" i="3"/>
  <c r="C141" i="3"/>
  <c r="J137" i="3"/>
  <c r="I137" i="3"/>
  <c r="H137" i="3"/>
  <c r="G137" i="3"/>
  <c r="F137" i="3"/>
  <c r="E137" i="3"/>
  <c r="D137" i="3"/>
  <c r="L136" i="3"/>
  <c r="K136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124" i="3"/>
  <c r="K124" i="3"/>
  <c r="J124" i="3"/>
  <c r="I124" i="3"/>
  <c r="H124" i="3"/>
  <c r="G124" i="3"/>
  <c r="F124" i="3"/>
  <c r="E124" i="3"/>
  <c r="D124" i="3"/>
  <c r="C124" i="3"/>
  <c r="J120" i="3"/>
  <c r="I120" i="3"/>
  <c r="H120" i="3"/>
  <c r="G120" i="3"/>
  <c r="F120" i="3"/>
  <c r="E120" i="3"/>
  <c r="D120" i="3"/>
  <c r="L119" i="3"/>
  <c r="K119" i="3"/>
  <c r="L118" i="3"/>
  <c r="K118" i="3"/>
  <c r="L117" i="3"/>
  <c r="K117" i="3"/>
  <c r="L116" i="3"/>
  <c r="K116" i="3"/>
  <c r="L115" i="3"/>
  <c r="K115" i="3"/>
  <c r="L114" i="3"/>
  <c r="K114" i="3"/>
  <c r="L113" i="3"/>
  <c r="K113" i="3"/>
  <c r="L112" i="3"/>
  <c r="K112" i="3"/>
  <c r="L107" i="3"/>
  <c r="K107" i="3"/>
  <c r="J107" i="3"/>
  <c r="I107" i="3"/>
  <c r="H107" i="3"/>
  <c r="G107" i="3"/>
  <c r="F107" i="3"/>
  <c r="E107" i="3"/>
  <c r="D107" i="3"/>
  <c r="C107" i="3"/>
  <c r="J103" i="3"/>
  <c r="I103" i="3"/>
  <c r="H103" i="3"/>
  <c r="G103" i="3"/>
  <c r="F103" i="3"/>
  <c r="E103" i="3"/>
  <c r="D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L95" i="3"/>
  <c r="K95" i="3"/>
  <c r="L90" i="3"/>
  <c r="K90" i="3"/>
  <c r="J90" i="3"/>
  <c r="I90" i="3"/>
  <c r="H90" i="3"/>
  <c r="G90" i="3"/>
  <c r="F90" i="3"/>
  <c r="E90" i="3"/>
  <c r="D90" i="3"/>
  <c r="C90" i="3"/>
  <c r="J86" i="3"/>
  <c r="I86" i="3"/>
  <c r="H86" i="3"/>
  <c r="G86" i="3"/>
  <c r="F86" i="3"/>
  <c r="E86" i="3"/>
  <c r="D86" i="3"/>
  <c r="L85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3" i="3"/>
  <c r="K73" i="3"/>
  <c r="J73" i="3"/>
  <c r="I73" i="3"/>
  <c r="H73" i="3"/>
  <c r="G73" i="3"/>
  <c r="F73" i="3"/>
  <c r="E73" i="3"/>
  <c r="D73" i="3"/>
  <c r="C73" i="3"/>
  <c r="J69" i="3"/>
  <c r="I69" i="3"/>
  <c r="H69" i="3"/>
  <c r="G69" i="3"/>
  <c r="F69" i="3"/>
  <c r="E69" i="3"/>
  <c r="D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56" i="3"/>
  <c r="K56" i="3"/>
  <c r="J56" i="3"/>
  <c r="I56" i="3"/>
  <c r="H56" i="3"/>
  <c r="G56" i="3"/>
  <c r="F56" i="3"/>
  <c r="E56" i="3"/>
  <c r="D56" i="3"/>
  <c r="C56" i="3"/>
  <c r="K22" i="3"/>
  <c r="H22" i="3"/>
  <c r="D22" i="3"/>
  <c r="L22" i="3"/>
  <c r="J22" i="3"/>
  <c r="I22" i="3"/>
  <c r="G22" i="3"/>
  <c r="F22" i="3"/>
  <c r="E22" i="3"/>
  <c r="C22" i="3"/>
  <c r="K205" i="3" l="1"/>
  <c r="G70" i="5" s="1"/>
  <c r="K188" i="3"/>
  <c r="G69" i="5" s="1"/>
  <c r="K137" i="3"/>
  <c r="G66" i="5" s="1"/>
  <c r="L188" i="3"/>
  <c r="K86" i="3"/>
  <c r="G63" i="5" s="1"/>
  <c r="L137" i="3"/>
  <c r="K154" i="3"/>
  <c r="G67" i="5" s="1"/>
  <c r="L171" i="3"/>
  <c r="K103" i="3"/>
  <c r="G64" i="5" s="1"/>
  <c r="L120" i="3"/>
  <c r="K120" i="3"/>
  <c r="G65" i="5" s="1"/>
  <c r="K222" i="3"/>
  <c r="G71" i="5" s="1"/>
  <c r="L205" i="3"/>
  <c r="L103" i="3"/>
  <c r="L154" i="3"/>
  <c r="K171" i="3"/>
  <c r="G68" i="5" s="1"/>
  <c r="L222" i="3"/>
  <c r="L86" i="3"/>
  <c r="L69" i="3"/>
  <c r="K69" i="3"/>
  <c r="G62" i="5" s="1"/>
  <c r="J15" i="3" l="1"/>
  <c r="I15" i="3"/>
  <c r="H15" i="3"/>
  <c r="G15" i="3"/>
  <c r="F15" i="3"/>
  <c r="E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J10" i="3"/>
  <c r="I10" i="3"/>
  <c r="H10" i="3"/>
  <c r="G10" i="3"/>
  <c r="F10" i="3"/>
  <c r="E10" i="3"/>
  <c r="D10" i="3"/>
  <c r="J9" i="3"/>
  <c r="I9" i="3"/>
  <c r="H9" i="3"/>
  <c r="G9" i="3"/>
  <c r="F9" i="3"/>
  <c r="E9" i="3"/>
  <c r="D9" i="3"/>
  <c r="J35" i="3"/>
  <c r="I35" i="3"/>
  <c r="H35" i="3"/>
  <c r="G35" i="3"/>
  <c r="F35" i="3"/>
  <c r="E35" i="3"/>
  <c r="D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K35" i="3" l="1"/>
  <c r="G60" i="5" s="1"/>
  <c r="L35" i="3"/>
  <c r="C87" i="8" l="1"/>
  <c r="E87" i="8" s="1"/>
  <c r="C88" i="8"/>
  <c r="E88" i="8" s="1"/>
  <c r="C94" i="8"/>
  <c r="E94" i="8" s="1"/>
  <c r="C96" i="8"/>
  <c r="E96" i="8" s="1"/>
  <c r="C90" i="8"/>
  <c r="E90" i="8" s="1"/>
  <c r="C93" i="8"/>
  <c r="E93" i="8" s="1"/>
  <c r="C91" i="8"/>
  <c r="E91" i="8" s="1"/>
  <c r="C89" i="8"/>
  <c r="E89" i="8" s="1"/>
  <c r="C95" i="8"/>
  <c r="E95" i="8" s="1"/>
  <c r="C92" i="8"/>
  <c r="E92" i="8" s="1"/>
  <c r="C85" i="8"/>
  <c r="E85" i="8" s="1"/>
  <c r="C86" i="8"/>
  <c r="E86" i="8" s="1"/>
  <c r="E16" i="3"/>
  <c r="D44" i="8" s="1"/>
  <c r="D67" i="8" s="1"/>
  <c r="K15" i="3"/>
  <c r="K14" i="3"/>
  <c r="K13" i="3"/>
  <c r="K11" i="3"/>
  <c r="K10" i="3"/>
  <c r="K9" i="3"/>
  <c r="K8" i="3"/>
  <c r="J16" i="3"/>
  <c r="I44" i="8" s="1"/>
  <c r="I67" i="8" s="1"/>
  <c r="I16" i="3"/>
  <c r="H44" i="8" s="1"/>
  <c r="H67" i="8" s="1"/>
  <c r="H16" i="3"/>
  <c r="G44" i="8" s="1"/>
  <c r="G67" i="8" s="1"/>
  <c r="G16" i="3"/>
  <c r="F44" i="8" s="1"/>
  <c r="F67" i="8" s="1"/>
  <c r="F16" i="3"/>
  <c r="E67" i="8" s="1"/>
  <c r="D16" i="3"/>
  <c r="C44" i="8" s="1"/>
  <c r="L15" i="3"/>
  <c r="L14" i="3"/>
  <c r="L13" i="3"/>
  <c r="L11" i="3"/>
  <c r="L10" i="3"/>
  <c r="L9" i="3"/>
  <c r="L8" i="3"/>
  <c r="E97" i="8" l="1"/>
  <c r="C97" i="8"/>
  <c r="C67" i="8"/>
  <c r="J44" i="8"/>
  <c r="J67" i="8" s="1"/>
  <c r="K44" i="8"/>
  <c r="K67" i="8" s="1"/>
  <c r="K12" i="3" l="1"/>
  <c r="K16" i="3" s="1"/>
  <c r="L12" i="3"/>
  <c r="L16" i="3" s="1"/>
</calcChain>
</file>

<file path=xl/sharedStrings.xml><?xml version="1.0" encoding="utf-8"?>
<sst xmlns="http://schemas.openxmlformats.org/spreadsheetml/2006/main" count="1855" uniqueCount="1145">
  <si>
    <t>- wybierz okres sprawozdania -</t>
  </si>
  <si>
    <t>Numer zadania inwestycyjnego ujętego w KPI (np. PL-$-0001)</t>
  </si>
  <si>
    <r>
      <t>PL-$-</t>
    </r>
    <r>
      <rPr>
        <sz val="12"/>
        <color rgb="FFFF0000"/>
        <rFont val="Times New Roman"/>
        <family val="1"/>
        <charset val="238"/>
      </rPr>
      <t>xxxx</t>
    </r>
  </si>
  <si>
    <t xml:space="preserve">Nazwa zadania inwestycyjnego ujętego w KPI </t>
  </si>
  <si>
    <t xml:space="preserve">A. DANE OGÓLNE </t>
  </si>
  <si>
    <t>- proszę wybrać -</t>
  </si>
  <si>
    <t>Nazwa podmiotu</t>
  </si>
  <si>
    <t>REGON</t>
  </si>
  <si>
    <t>NIP</t>
  </si>
  <si>
    <t>Ulica, numer</t>
  </si>
  <si>
    <t>Kod pocztowy</t>
  </si>
  <si>
    <t>Miejscowość</t>
  </si>
  <si>
    <t xml:space="preserve">Imię i nazwisko osoby upoważnionej do działania w imieniu podmiotu </t>
  </si>
  <si>
    <t>Stanowisko</t>
  </si>
  <si>
    <t>E-mail</t>
  </si>
  <si>
    <t>Telefon</t>
  </si>
  <si>
    <t>Fax</t>
  </si>
  <si>
    <t>Imię i nazwisko osoby wyznaczonej do kontaktu</t>
  </si>
  <si>
    <t>Nazwa prowadzącego instalację lub operatora systemu przesyłowego</t>
  </si>
  <si>
    <t>Nazwa instalacji</t>
  </si>
  <si>
    <t>Numer w Krajowym Planie Rozdziału Uprawnień do emisji dwutlenku węgla (KPRU) prowadzącego instalację (np. PL-0001-05 lub „brak”)</t>
  </si>
  <si>
    <t>1) instalacja wytwarzająca energię elektryczną</t>
  </si>
  <si>
    <t>2) gazowy system przesyłowy</t>
  </si>
  <si>
    <t>3) elektroenergetyczny system przesyłowy</t>
  </si>
  <si>
    <t xml:space="preserve"> - proszę wybrać - </t>
  </si>
  <si>
    <t>Nr KPRU</t>
  </si>
  <si>
    <t>SUMA</t>
  </si>
  <si>
    <t>Listy wyboru</t>
  </si>
  <si>
    <t>Okres sprawozdawczy</t>
  </si>
  <si>
    <t>Podmiot zgłaszający zadanie inwestycyjne</t>
  </si>
  <si>
    <t>Podmiot realizyjący zadanie</t>
  </si>
  <si>
    <t>Typ inwestycji</t>
  </si>
  <si>
    <t>1 lipiec 2015 - 30 czerwiec 2016</t>
  </si>
  <si>
    <t>Grupa kapitałowa</t>
  </si>
  <si>
    <t>TAK</t>
  </si>
  <si>
    <t>Instalacja wytwarzająca energię elektryczną</t>
  </si>
  <si>
    <t>1 lipiec 2016 - 30 czerwiec 2017</t>
  </si>
  <si>
    <t>NIE</t>
  </si>
  <si>
    <t>Gazowy system przesyłowy</t>
  </si>
  <si>
    <t>1 lipiec 2017 - 30 czerwiec 2018</t>
  </si>
  <si>
    <t>Prowadzący instalację wytwarzającą energię elektryczną</t>
  </si>
  <si>
    <t>Elektroenergetyczny system przesyłowy</t>
  </si>
  <si>
    <t>1 lipiec 2018 - 30 czerwiec 2019</t>
  </si>
  <si>
    <t>1 lipiec 2019 - 30 czerwiec 2020</t>
  </si>
  <si>
    <t>Zadanie inwestycyjne</t>
  </si>
  <si>
    <t>Modernizacja istniejących instalacji wytwarzających energię elektryczną, w tym modernizacja pojedynczych urządzeń lub wymiana tych urządzeń</t>
  </si>
  <si>
    <t>Budowa nowych instalacji wytwarzających energię elektryczną</t>
  </si>
  <si>
    <t>Inwestycje w sieci przesyłowe i dystrybucyjne elektroenergetyczne</t>
  </si>
  <si>
    <t>Inwestycje w sieci przesyłowe gazowe</t>
  </si>
  <si>
    <t>Inwestycje w sieci ciepłownicze</t>
  </si>
  <si>
    <t>Forma prawna beneficjenta pomocy - należy wpisać kod odpowiadający formie prawnej beneficjenta pomocy:</t>
  </si>
  <si>
    <t>przedsiębiorstwo państwowe,</t>
  </si>
  <si>
    <t>jednoosobowa spółka Skarbu Państwa,</t>
  </si>
  <si>
    <t>jednoosobowa spółka jednostki samorządu terytorialnego w rozumieniu ustawy z dnia 20 grudnia 1996 r. o gospodarce komunalnej (Dz. U. z 2011 r. Nr 45, poz. 236),</t>
  </si>
  <si>
    <t>spółka akcyjna albo spółka z ograniczoną odpowiedzialnością, w stosunku do których Skarb Państwa, jednostka samorządu terytorialnego, przedsiębiorstwo państwowe lub jednoosobowa spółka Skarbu Państwa są podmiotami, które posiadają uprawnienia takie jak przedsiębiorcy dominujący w rozumieniu przepisów ustawy z dnia 16 lutego 2007 r. o ochronie konkurencji i konsumentów (Dz. U. Nr 50, poz. 331, z późn. zm. 1)),</t>
  </si>
  <si>
    <t>jednostka sektora finansów publicznych w rozumieniu przepisów ustawy z dnia 27 sierpnia 2009 r. o finansach publicznych (Dz. U. z 2013 r. poz. 885, z późn. zm.2)),</t>
  </si>
  <si>
    <t>2 - beneficjent pomocy nienależący do kategorii określonych kodem od 1.A do 1.E</t>
  </si>
  <si>
    <t>25 czerwca 2009 - 30 czerwiec 2013</t>
  </si>
  <si>
    <t>1 lipiec 2013 - 30 czerwiec 2014</t>
  </si>
  <si>
    <t>1 lipiec 2014 - 30 czerwiec 2015</t>
  </si>
  <si>
    <t>Operator systemu dystrybucyjnego</t>
  </si>
  <si>
    <t>Operator systemu przesyłowego</t>
  </si>
  <si>
    <t>Suma</t>
  </si>
  <si>
    <t>Wykaz instalacji z przydziałami</t>
  </si>
  <si>
    <t>Numer instalacji we Wniosku</t>
  </si>
  <si>
    <t>Numer KPRU</t>
  </si>
  <si>
    <t>Operator (nazwa skrócona)</t>
  </si>
  <si>
    <t>Grupa (nazwa skócona)</t>
  </si>
  <si>
    <t>Przydział uprawnień w danym roku [EUA]</t>
  </si>
  <si>
    <t>suma po indywidualnych instalacajach, na czerwono zaznaczono pozycje różniące się od sum wpisanych w rozporządzeniu znajdujących się w wierszu poniżej</t>
  </si>
  <si>
    <t>-</t>
  </si>
  <si>
    <t>0</t>
  </si>
  <si>
    <t>PL-002</t>
  </si>
  <si>
    <t>PL-0002-05</t>
  </si>
  <si>
    <t>ELEKTROWNIA OPOLE</t>
  </si>
  <si>
    <t>PGE Elektrownia Opole</t>
  </si>
  <si>
    <t>PGE</t>
  </si>
  <si>
    <t>PL-003</t>
  </si>
  <si>
    <t>PL-0003-05</t>
  </si>
  <si>
    <t>ELEKTROWNIA TURÓW</t>
  </si>
  <si>
    <t>PGE GiEK</t>
  </si>
  <si>
    <t>PL-004</t>
  </si>
  <si>
    <t>PL-0004-05</t>
  </si>
  <si>
    <t>ELEKTROWNIA KOZIENICE</t>
  </si>
  <si>
    <t>EL Kozienice</t>
  </si>
  <si>
    <t>ENEA</t>
  </si>
  <si>
    <t>PL-005</t>
  </si>
  <si>
    <t>PL-0005-05</t>
  </si>
  <si>
    <t>ELEKTROWNIA POŁANIEC</t>
  </si>
  <si>
    <t>EL Połaniec</t>
  </si>
  <si>
    <t>GDF</t>
  </si>
  <si>
    <t>PL-006</t>
  </si>
  <si>
    <t>PL-0006-05</t>
  </si>
  <si>
    <t>ELEKTROWNIA RYBNIK</t>
  </si>
  <si>
    <t>EDF Rybnik</t>
  </si>
  <si>
    <t>EDF</t>
  </si>
  <si>
    <t>PL-007</t>
  </si>
  <si>
    <t>PL-0007-05</t>
  </si>
  <si>
    <t>ELEKTROWNIA SKAWINA</t>
  </si>
  <si>
    <t>EL Skawina</t>
  </si>
  <si>
    <t>CEZ</t>
  </si>
  <si>
    <t>PL-008</t>
  </si>
  <si>
    <t>PL-0008-05</t>
  </si>
  <si>
    <t>ELEKTROWNIA STALOWA WOLA</t>
  </si>
  <si>
    <t>EL Stalowa Wola</t>
  </si>
  <si>
    <t>TAURON</t>
  </si>
  <si>
    <t>PL-009</t>
  </si>
  <si>
    <t>PL-0009-05</t>
  </si>
  <si>
    <t>ELEKTROWNIA JAWORZNO III - ELEKTROWNIA III</t>
  </si>
  <si>
    <t>PKE</t>
  </si>
  <si>
    <t>PL-010</t>
  </si>
  <si>
    <t>PL-0010-05</t>
  </si>
  <si>
    <t>ELEKTROWNIA BLACHOWNIA</t>
  </si>
  <si>
    <t>PL-011</t>
  </si>
  <si>
    <t>PL-0011-05</t>
  </si>
  <si>
    <t>ELEKTROWNIA JAWORZNO II - ELEKTROWNIA II</t>
  </si>
  <si>
    <t>PL-012</t>
  </si>
  <si>
    <t>PL-0012-05</t>
  </si>
  <si>
    <t>ELEKTROWNIA ŁAZISKA</t>
  </si>
  <si>
    <t>PL-013</t>
  </si>
  <si>
    <t>PL-0013-05</t>
  </si>
  <si>
    <t>ELEKTROWNIA HALEMBA</t>
  </si>
  <si>
    <t>PL-014</t>
  </si>
  <si>
    <t>PL-0014-05</t>
  </si>
  <si>
    <t>ELEKTROWNIA ŁAGISZA</t>
  </si>
  <si>
    <t>PL-015</t>
  </si>
  <si>
    <t>PL-0015-05</t>
  </si>
  <si>
    <t>ELEKTROWNIA SIERSZA</t>
  </si>
  <si>
    <t>PL-016</t>
  </si>
  <si>
    <t>PL-0016-05</t>
  </si>
  <si>
    <t>ELEKTROWNIA DOLNA ODRA</t>
  </si>
  <si>
    <t>PL-017</t>
  </si>
  <si>
    <t>PL-0017-05</t>
  </si>
  <si>
    <t>ELEKTROWNIA POMORZANY</t>
  </si>
  <si>
    <t>PL-018</t>
  </si>
  <si>
    <t>PL-0018-05</t>
  </si>
  <si>
    <t>ELEKTROWNIA SZCZECIN</t>
  </si>
  <si>
    <t>PL-019</t>
  </si>
  <si>
    <t>PL-0019-05</t>
  </si>
  <si>
    <t>ELEKTROCIEPŁOWNIA OSTROŁĘKA A</t>
  </si>
  <si>
    <t>ENERGA EL Ostrołęka</t>
  </si>
  <si>
    <t>ENERGA</t>
  </si>
  <si>
    <t>PL-020</t>
  </si>
  <si>
    <t>PL-0020-05</t>
  </si>
  <si>
    <t>ELEKTROWNIA OSTROŁĘKA B</t>
  </si>
  <si>
    <t>PL-021</t>
  </si>
  <si>
    <t>PL-0021-05</t>
  </si>
  <si>
    <t>ELEKTROWNIA PĄTNÓW I</t>
  </si>
  <si>
    <t>PAK Pątnów I</t>
  </si>
  <si>
    <t>PAK</t>
  </si>
  <si>
    <t>PL-022</t>
  </si>
  <si>
    <t>PL-0022-05</t>
  </si>
  <si>
    <t>ELEKTROWNIA KONIN</t>
  </si>
  <si>
    <t>PAK Konin</t>
  </si>
  <si>
    <t>PL-023</t>
  </si>
  <si>
    <t>PL-0023-05</t>
  </si>
  <si>
    <t>ELEKTROWNIA ADAMÓW</t>
  </si>
  <si>
    <t>PAK Adamów</t>
  </si>
  <si>
    <t>PL-024</t>
  </si>
  <si>
    <t>PL-0024-05</t>
  </si>
  <si>
    <t>ELEKTROCIEPŁOWNIA CHORZÓW</t>
  </si>
  <si>
    <t>ELCHO</t>
  </si>
  <si>
    <t>PL-025</t>
  </si>
  <si>
    <t>PL-0025-05</t>
  </si>
  <si>
    <t>ELEKTROCIEPŁOWNIA ANDRYCHÓW</t>
  </si>
  <si>
    <t>EC Andrychów</t>
  </si>
  <si>
    <t>Andropol</t>
  </si>
  <si>
    <t>PL-026</t>
  </si>
  <si>
    <t>PL-0026-05</t>
  </si>
  <si>
    <t>ELEKTROCIEPŁOWNIA PRUSZKÓW</t>
  </si>
  <si>
    <t>PGNiG Termika</t>
  </si>
  <si>
    <t>PGNiG</t>
  </si>
  <si>
    <t>PL-027</t>
  </si>
  <si>
    <t>PL-0027-05</t>
  </si>
  <si>
    <t>ELEKTROCIEPŁOWNIA SIEKIERKI</t>
  </si>
  <si>
    <t>PL-028</t>
  </si>
  <si>
    <t>PL-0028-05</t>
  </si>
  <si>
    <t>ELEKTROCIEPŁOWNIA ŻERAŃ</t>
  </si>
  <si>
    <t>PL-029</t>
  </si>
  <si>
    <t>PL-0029-05</t>
  </si>
  <si>
    <t>ELEKTROCIEPŁOWNIA BĘDZIN</t>
  </si>
  <si>
    <t>EC Będzin</t>
  </si>
  <si>
    <t>PL-030</t>
  </si>
  <si>
    <t>PL-0030-05</t>
  </si>
  <si>
    <t>ELEKTROCIEPŁOWNIA BIAŁYSTOK</t>
  </si>
  <si>
    <t>EC Białystok</t>
  </si>
  <si>
    <t>PL-031</t>
  </si>
  <si>
    <t>PL-0031-05</t>
  </si>
  <si>
    <t>ELEKTROCIEPŁOWNIA EC NOWA</t>
  </si>
  <si>
    <t>EC Nowa</t>
  </si>
  <si>
    <t>PL-032</t>
  </si>
  <si>
    <t>PL-0032-05</t>
  </si>
  <si>
    <t>ELEKTROCIEPŁOWNIA FENICE RZESZÓW</t>
  </si>
  <si>
    <t>FENICE</t>
  </si>
  <si>
    <t>PL-033</t>
  </si>
  <si>
    <t>PL-0033-05</t>
  </si>
  <si>
    <t>ELEKTROCIEPŁOWNIA ELBLĄG</t>
  </si>
  <si>
    <t>ENERGA Kogeneracja</t>
  </si>
  <si>
    <t>PL-034</t>
  </si>
  <si>
    <t>PL-0034-05</t>
  </si>
  <si>
    <t>ELEKTROCIEPŁOWNIA KRAŚNIK</t>
  </si>
  <si>
    <t>Dalkia Kraśnik</t>
  </si>
  <si>
    <t>DALKIA</t>
  </si>
  <si>
    <t>PL-035</t>
  </si>
  <si>
    <t>PL-0035-05</t>
  </si>
  <si>
    <t>ELEKTROCIEPŁOWNIA ŚWIDNIK</t>
  </si>
  <si>
    <t>EC GIGA</t>
  </si>
  <si>
    <t>PL-036</t>
  </si>
  <si>
    <t>PL-0036-05</t>
  </si>
  <si>
    <t>ELEKTROCIEPŁOWNIA GORZÓW</t>
  </si>
  <si>
    <t>PL-037</t>
  </si>
  <si>
    <t>PL-0037-05</t>
  </si>
  <si>
    <t>ELEKTROCIEPŁOWNIA KALISZ</t>
  </si>
  <si>
    <t>EC Kalisz</t>
  </si>
  <si>
    <t>PL-038</t>
  </si>
  <si>
    <t>PL-0038-05</t>
  </si>
  <si>
    <t>ELEKTROCIEPŁOWNIA KRAKÓW</t>
  </si>
  <si>
    <t>EDF Kraków</t>
  </si>
  <si>
    <t>PL-039</t>
  </si>
  <si>
    <t>PL-0039-05</t>
  </si>
  <si>
    <t>ELEKTROCIEPŁOWNIA LUBLIN -WROTKÓW</t>
  </si>
  <si>
    <t>PL-040</t>
  </si>
  <si>
    <t>PL-0040-05</t>
  </si>
  <si>
    <t>ELEKTROCIEPŁOWNIA MARCEL</t>
  </si>
  <si>
    <t>EC Marcel</t>
  </si>
  <si>
    <t>PL-042</t>
  </si>
  <si>
    <t>PL-0042-05</t>
  </si>
  <si>
    <t>ELEKTROCIEPŁOWNIA RZESZÓW</t>
  </si>
  <si>
    <t>PL-043</t>
  </si>
  <si>
    <t>PL-0043-05</t>
  </si>
  <si>
    <t>ELEKTROCIEPŁOWNIA STAROGARD</t>
  </si>
  <si>
    <t>EC Starogard</t>
  </si>
  <si>
    <t>PL-044</t>
  </si>
  <si>
    <t>PL-0044-05</t>
  </si>
  <si>
    <t>ELEKTROCIEPŁOWNIA SZOPIENICE</t>
  </si>
  <si>
    <t>EC Szopienice</t>
  </si>
  <si>
    <t>PL-047</t>
  </si>
  <si>
    <t>PL-0047-05</t>
  </si>
  <si>
    <t>ELEKTROCIEPŁOWNIA TYCHY</t>
  </si>
  <si>
    <t>EC Tychy</t>
  </si>
  <si>
    <t>PL-048</t>
  </si>
  <si>
    <t>PL-0049-05</t>
  </si>
  <si>
    <t>ELEKTROCIEPŁOWNIA ZABRZE</t>
  </si>
  <si>
    <t>EC Zabrze</t>
  </si>
  <si>
    <t>FORTUM</t>
  </si>
  <si>
    <t>PL-049</t>
  </si>
  <si>
    <t>PL-0050-05</t>
  </si>
  <si>
    <t>ELEKTROCIEPŁOWNIA ZDUŃSKA WOLA</t>
  </si>
  <si>
    <t>EC Zduńska Wola</t>
  </si>
  <si>
    <t>SFW</t>
  </si>
  <si>
    <t>PL-050</t>
  </si>
  <si>
    <t>PL-0051-05</t>
  </si>
  <si>
    <t>ELEKTROCIEPŁOWNIA ZIELONA GÓRA</t>
  </si>
  <si>
    <t>EC Zielona Góra</t>
  </si>
  <si>
    <t>PL-051</t>
  </si>
  <si>
    <t>PL-0054-05</t>
  </si>
  <si>
    <t>ELEKTROCIEPŁOWNIA GDAŃSK</t>
  </si>
  <si>
    <t>EDF Wybrzeże</t>
  </si>
  <si>
    <t>PL-052</t>
  </si>
  <si>
    <t>PL-0055-05</t>
  </si>
  <si>
    <t>ELEKTROCIEPŁOWNIA GDYNIA</t>
  </si>
  <si>
    <t>PL-053</t>
  </si>
  <si>
    <t>PL-0057-05</t>
  </si>
  <si>
    <t>ELEKTROCIEPŁOWNIA ZGIERZ EC III</t>
  </si>
  <si>
    <t>PL-054</t>
  </si>
  <si>
    <t>PL-0058-05</t>
  </si>
  <si>
    <t>CIEPŁOWNIA CENTRALNA K-173 OPOLE</t>
  </si>
  <si>
    <t>ECO</t>
  </si>
  <si>
    <t>Grupa ECO</t>
  </si>
  <si>
    <t>PL-055</t>
  </si>
  <si>
    <t>PL-0060-05</t>
  </si>
  <si>
    <t>ELEKTROCIEPŁOWNIA CIESZYN</t>
  </si>
  <si>
    <t>Energetyka Cieszyńska</t>
  </si>
  <si>
    <t>PL-056</t>
  </si>
  <si>
    <t>PL-0061-05</t>
  </si>
  <si>
    <t>ELEKTROCIEPŁOWNIA LUBIN</t>
  </si>
  <si>
    <t>Energetyka Lubin</t>
  </si>
  <si>
    <t>KGHM</t>
  </si>
  <si>
    <t>PL-057</t>
  </si>
  <si>
    <t>PL-0062-05</t>
  </si>
  <si>
    <t>ELEKTROCIEPŁOWNIA POLKOWICE</t>
  </si>
  <si>
    <t>PL-058</t>
  </si>
  <si>
    <t>PL-0063-05</t>
  </si>
  <si>
    <t>ELEKTROCIEPŁOWNIA WŁADYSŁAWOWO</t>
  </si>
  <si>
    <t>ENERGOBALTIC</t>
  </si>
  <si>
    <t>LOTOS</t>
  </si>
  <si>
    <t>PL-059</t>
  </si>
  <si>
    <t>PL-0065-05</t>
  </si>
  <si>
    <t>ELEKTROCIEPŁOWNIA ŚWIEBODZICE</t>
  </si>
  <si>
    <t>FORTUM Power and Heat Polska</t>
  </si>
  <si>
    <t>PL-060</t>
  </si>
  <si>
    <t>PL-0068-05</t>
  </si>
  <si>
    <t>ELEKTROCIEPŁOWNIA CHWAŁOWICE</t>
  </si>
  <si>
    <t>Kompania Węglowa OZEC</t>
  </si>
  <si>
    <t>Kompania Węglowa</t>
  </si>
  <si>
    <t>PL-061</t>
  </si>
  <si>
    <t>PL-0069-05</t>
  </si>
  <si>
    <t>ELEKTROCIEPŁOWNIA MEGATEM EC-LUBLIN</t>
  </si>
  <si>
    <t>EC MEGATEM EC-Lublin</t>
  </si>
  <si>
    <t>MEGATEM</t>
  </si>
  <si>
    <t>PL-062</t>
  </si>
  <si>
    <t>PL-0071-05</t>
  </si>
  <si>
    <t>ELEKTROCIEPŁOWNIA OSTRÓW WIELKOPOLSKI</t>
  </si>
  <si>
    <t>EC Ostrów</t>
  </si>
  <si>
    <t>OZS</t>
  </si>
  <si>
    <t>PL-063</t>
  </si>
  <si>
    <t>PL-0072-05</t>
  </si>
  <si>
    <t>ELEKTROCIEPŁOWNIA KATOWICE</t>
  </si>
  <si>
    <t>PL-065</t>
  </si>
  <si>
    <t>PL-0076-05</t>
  </si>
  <si>
    <t>ELEKTROCIEPŁOWNIA BIELSKO-BIAŁA EC 1</t>
  </si>
  <si>
    <t>PL-066</t>
  </si>
  <si>
    <t>PL-0077-05</t>
  </si>
  <si>
    <t>ELEKTROCIEPŁOWNIA BIELSKO-BIAŁA EC 2</t>
  </si>
  <si>
    <t>PL-067</t>
  </si>
  <si>
    <t>PL-0078-05</t>
  </si>
  <si>
    <t>ELEKTROCIEPŁOWNIA DĘBIEŃSKO</t>
  </si>
  <si>
    <t>MEGAWAT</t>
  </si>
  <si>
    <t>PL-068</t>
  </si>
  <si>
    <t>PL-0079-05</t>
  </si>
  <si>
    <t>ELEKTROCIEPŁOWNIA KNURÓW</t>
  </si>
  <si>
    <t>PL-070</t>
  </si>
  <si>
    <t>PL-0082-05</t>
  </si>
  <si>
    <t>ELEKTROCIEPŁOWNIA CZECHOWICE-DZIEDZICE</t>
  </si>
  <si>
    <t>RCEKOENERGIA</t>
  </si>
  <si>
    <t>PL-072</t>
  </si>
  <si>
    <t>PL-0084-05</t>
  </si>
  <si>
    <t>ELEKTROCIEPŁOWNIA ZOFIÓWKA</t>
  </si>
  <si>
    <t>SEJ EC Zofiówka</t>
  </si>
  <si>
    <t>SEJ</t>
  </si>
  <si>
    <t>PL-074</t>
  </si>
  <si>
    <t>PL-0086-05</t>
  </si>
  <si>
    <t>ELEKTROCIEPŁOWNIA SUSZEC</t>
  </si>
  <si>
    <t>SEJ ZEK EC Pniówek</t>
  </si>
  <si>
    <t>PL-075</t>
  </si>
  <si>
    <t>PL-0087-05</t>
  </si>
  <si>
    <t>ELEKTROCIEPŁOWNIA URSUS</t>
  </si>
  <si>
    <t>EC Ursus</t>
  </si>
  <si>
    <t>PL-076</t>
  </si>
  <si>
    <t>PL-0089-05</t>
  </si>
  <si>
    <t>ELEKTROCIEPŁOWNIA CZĘSTOCHOWA EC 1</t>
  </si>
  <si>
    <t>ELSEN</t>
  </si>
  <si>
    <t>PL-077</t>
  </si>
  <si>
    <t>PL-0090-05</t>
  </si>
  <si>
    <t>ELEKTROCIEPŁOWNIA KOSTUCHNA</t>
  </si>
  <si>
    <t>ZEC Murcki</t>
  </si>
  <si>
    <t>ZEC</t>
  </si>
  <si>
    <t>PL-078</t>
  </si>
  <si>
    <t>PL-0091-05</t>
  </si>
  <si>
    <t>ELEKTROCIEPŁOWNIA WIECZOREK</t>
  </si>
  <si>
    <t>ZEC Wieczorek</t>
  </si>
  <si>
    <t>PL-079</t>
  </si>
  <si>
    <t>PL-0092-05</t>
  </si>
  <si>
    <t>ELEKTROCIEPŁOWNIA SKARŻYSKO-KAMIENNA</t>
  </si>
  <si>
    <t>ZM MESKO</t>
  </si>
  <si>
    <t>MESKO</t>
  </si>
  <si>
    <t>PL-080</t>
  </si>
  <si>
    <t>PL-0094-05</t>
  </si>
  <si>
    <t>ELEKTROCIEPŁOWNIA MIKOŁAJ</t>
  </si>
  <si>
    <t>CARBO-ENERGIA</t>
  </si>
  <si>
    <t>PL-081</t>
  </si>
  <si>
    <t>PL-0095-05</t>
  </si>
  <si>
    <t>ELEKTROCIEPŁOWNIA MIECHOWICE</t>
  </si>
  <si>
    <t>Fortum Bytom</t>
  </si>
  <si>
    <t>PL-082</t>
  </si>
  <si>
    <t>PL-0098-05</t>
  </si>
  <si>
    <t>ELEKTROCIEPŁOWNIA EC II KAROLIN</t>
  </si>
  <si>
    <t>DALKIA Poznań</t>
  </si>
  <si>
    <t>PL-083</t>
  </si>
  <si>
    <t>PL-0100-05</t>
  </si>
  <si>
    <t>Elektrociepłownia Bydgoszcz I</t>
  </si>
  <si>
    <t>PL-084</t>
  </si>
  <si>
    <t>PL-0101-05</t>
  </si>
  <si>
    <t>Elektrociepłownia Bydgoszcz II</t>
  </si>
  <si>
    <t>PL-085</t>
  </si>
  <si>
    <t>PL-0102-05</t>
  </si>
  <si>
    <t>ELEKTROCIEPŁOWNIA EC3 ŁÓDŹ</t>
  </si>
  <si>
    <t>DALKIA Łódź</t>
  </si>
  <si>
    <t>PL-086</t>
  </si>
  <si>
    <t>PL-0103-05</t>
  </si>
  <si>
    <t>ELEKTROCIEPŁOWNIA EC4 ŁÓDŹ</t>
  </si>
  <si>
    <t>PL-087</t>
  </si>
  <si>
    <t>PL-0104-05</t>
  </si>
  <si>
    <t>ELEKTROCIEPŁOWNIA EC2 ŁÓDŹ</t>
  </si>
  <si>
    <t>PL-088</t>
  </si>
  <si>
    <t>PL-0105-05</t>
  </si>
  <si>
    <t>ELEKTROCIEPŁOWNIA CZECHNICA</t>
  </si>
  <si>
    <t>ZEW KOGENERACJA</t>
  </si>
  <si>
    <t>PL-089</t>
  </si>
  <si>
    <t>PL-0106-05</t>
  </si>
  <si>
    <t>ELEKTROCIEPŁOWNIA WROCŁAW</t>
  </si>
  <si>
    <t>PL-090</t>
  </si>
  <si>
    <t>PL-0150-05</t>
  </si>
  <si>
    <t>Elektrociepłownia Jankowice</t>
  </si>
  <si>
    <t>PL-091</t>
  </si>
  <si>
    <t>PL-0214-05</t>
  </si>
  <si>
    <t>ELEKTROCIEPŁOWNIA PIASKÓWKA - TARNÓW</t>
  </si>
  <si>
    <t>MPEC w Tarnowie</t>
  </si>
  <si>
    <t>PL-093</t>
  </si>
  <si>
    <t>PL-0284-05</t>
  </si>
  <si>
    <t>ELEKTROCIEPŁOWNIA WYSZKÓW</t>
  </si>
  <si>
    <t>PEC w Wyszkowie</t>
  </si>
  <si>
    <t>PL-094</t>
  </si>
  <si>
    <t>PL-0287-05</t>
  </si>
  <si>
    <t>ELEKTROCIEPŁOWNIA MIASTO JELENIA GÓRA</t>
  </si>
  <si>
    <t>ECO JELENIA GÓRA</t>
  </si>
  <si>
    <t>PL-095</t>
  </si>
  <si>
    <t>PL-0375-05</t>
  </si>
  <si>
    <t>CIEPŁOWNIA, ELEKTROCIEPŁOWNIA BUDRYK - ORNONTOWICE</t>
  </si>
  <si>
    <t>ZPC Żory</t>
  </si>
  <si>
    <t>PL-096</t>
  </si>
  <si>
    <t>PL-0388-05</t>
  </si>
  <si>
    <t>ELEKTROCIEPŁOWNIA GORLICE</t>
  </si>
  <si>
    <t>EC Gorlice</t>
  </si>
  <si>
    <t>PL-097</t>
  </si>
  <si>
    <t>PL-0389-05</t>
  </si>
  <si>
    <t>ELEKTROCIEPŁOWNIA TRZEBINIA</t>
  </si>
  <si>
    <t>ENERGOMEDIA</t>
  </si>
  <si>
    <t>PKN ORLEN</t>
  </si>
  <si>
    <t>PL-098</t>
  </si>
  <si>
    <t>PL-0390-05</t>
  </si>
  <si>
    <t>ELEKTROCIEPŁOWNIA LOTOS - GDAŃSK</t>
  </si>
  <si>
    <t>PL-099</t>
  </si>
  <si>
    <t>PL-0391-05</t>
  </si>
  <si>
    <t>ELEKTROCIEPŁOWNIA ORLEN - PŁOCK</t>
  </si>
  <si>
    <t>PL-100</t>
  </si>
  <si>
    <t>PL-0394-05</t>
  </si>
  <si>
    <t>ELEKTROCIEPŁOWNIA JEDLICZE</t>
  </si>
  <si>
    <t>RN Jedlicze</t>
  </si>
  <si>
    <t>PL-101</t>
  </si>
  <si>
    <t>PL-0395-05</t>
  </si>
  <si>
    <t>ELEKTROCIEPŁOWNIA ZDZIESZOWICE</t>
  </si>
  <si>
    <t>AMP</t>
  </si>
  <si>
    <t>PL-102</t>
  </si>
  <si>
    <t>PL-0399-05</t>
  </si>
  <si>
    <t>ELEKTROCIEPŁOWNIA ŚREM</t>
  </si>
  <si>
    <t>PEC w Śremie</t>
  </si>
  <si>
    <t>PL-103</t>
  </si>
  <si>
    <t>PL-0401-05</t>
  </si>
  <si>
    <t>ELEKTROCIEPŁOWNIA ARCELORMITTAL - KRAKÓW</t>
  </si>
  <si>
    <t>PL-104</t>
  </si>
  <si>
    <t>PL-0402-05</t>
  </si>
  <si>
    <t>ELEKTROCIEPŁOWNIA ARCELORMITTAL - SOSNOWIEC</t>
  </si>
  <si>
    <t>PL-105</t>
  </si>
  <si>
    <t>PL-0427-05</t>
  </si>
  <si>
    <t>CIEPŁOWNIA - CUKROWNIA ZYGMUNTOWO</t>
  </si>
  <si>
    <t>Pfeifer &amp; Langen Glinojeck</t>
  </si>
  <si>
    <t>Pfeifer &amp; Langen Polska</t>
  </si>
  <si>
    <t>PL-106</t>
  </si>
  <si>
    <t>PL-0432-05</t>
  </si>
  <si>
    <t>ELEKTROCIEPŁOWNIA - CUKROWNIA CIĘŻKOWICE</t>
  </si>
  <si>
    <t>Sudzucker</t>
  </si>
  <si>
    <t>PL-107</t>
  </si>
  <si>
    <t>PL-0433-05</t>
  </si>
  <si>
    <t>ELEKTROCIEPŁOWNIA - CUKROWNIA CHEŁMŻA</t>
  </si>
  <si>
    <t>Nordzucker</t>
  </si>
  <si>
    <t>PL-108</t>
  </si>
  <si>
    <t>PL-0437-05</t>
  </si>
  <si>
    <t>CIEPŁOWNIA - CUKROWNIA STARGARD SZCZECIŃSKI</t>
  </si>
  <si>
    <t>Krajowa Spółka Cukrowa</t>
  </si>
  <si>
    <t>PL-110</t>
  </si>
  <si>
    <t>PL-0439-05</t>
  </si>
  <si>
    <t>ELEKTROCIELOWNIA - CUKROWNIA OPALENICA</t>
  </si>
  <si>
    <t>PL-111</t>
  </si>
  <si>
    <t>PL-0442-05</t>
  </si>
  <si>
    <t>CIEPŁOWNIA - CUKROWNIA ROPCZYCE</t>
  </si>
  <si>
    <t>PL-112</t>
  </si>
  <si>
    <t>PL-0443-05</t>
  </si>
  <si>
    <t>CIEPŁOWNIA - CUKROWNIA STRZELIN</t>
  </si>
  <si>
    <t>PL-113</t>
  </si>
  <si>
    <t>PL-0444-05</t>
  </si>
  <si>
    <t>CIEPŁOWNIA - CUKROWNIA STRZYŻÓW</t>
  </si>
  <si>
    <t>PL-114</t>
  </si>
  <si>
    <t>PL-0445-05</t>
  </si>
  <si>
    <t>CIEPŁOWNIA - CUKROWNIA ŚWIDNICA</t>
  </si>
  <si>
    <t>PL-116</t>
  </si>
  <si>
    <t>PL-0448-05</t>
  </si>
  <si>
    <t>CIEPŁOWNIA - CUKROWNIA DOBRZELIN</t>
  </si>
  <si>
    <t>PL-117</t>
  </si>
  <si>
    <t>PL-0450-05</t>
  </si>
  <si>
    <t>ELEKTROCIEPŁOWNIA - CUKROWNIA KRUSZWICA</t>
  </si>
  <si>
    <t>PL-118</t>
  </si>
  <si>
    <t>PL-0453-05</t>
  </si>
  <si>
    <t>ELEKTROCIEPŁOWNIA I CIEPŁOWNIA - CUKROWNIA MALBORK</t>
  </si>
  <si>
    <t>PL-119</t>
  </si>
  <si>
    <t>PL-0455-05</t>
  </si>
  <si>
    <t>ELEKTROCIEPŁOWNIA - CUKROWNIA NAKŁO N. NOTECIĄ</t>
  </si>
  <si>
    <t>PL-122</t>
  </si>
  <si>
    <t>PL-0461-05</t>
  </si>
  <si>
    <t>ELEKTROCIEPŁOWNIA - CUKROWNIA SIENNICA NADOLNA</t>
  </si>
  <si>
    <t>PL-123</t>
  </si>
  <si>
    <t>PL-0463-05</t>
  </si>
  <si>
    <t>ELEKTROCIEPŁOWNIA - CUKROWNIA WERBKOWICE</t>
  </si>
  <si>
    <t>PL-124</t>
  </si>
  <si>
    <t>PL-0465-05</t>
  </si>
  <si>
    <t>ELEKTROCIEPŁOWNIA - CUKROWNIA GOSTYŃ</t>
  </si>
  <si>
    <t>PL-125</t>
  </si>
  <si>
    <t>PL-0467-05</t>
  </si>
  <si>
    <t>ELEKTROCIEPŁOWNIA - CUKROWNIA MIEJSKA GÓRKA</t>
  </si>
  <si>
    <t>PL-126</t>
  </si>
  <si>
    <t>PL-0468-05</t>
  </si>
  <si>
    <t>ELEKTROCIEPŁOWNIA - CUKROWNIA ŚRODA WIELKOPOLSKA</t>
  </si>
  <si>
    <t>PL-127</t>
  </si>
  <si>
    <t>PL-0469-05</t>
  </si>
  <si>
    <t>ELEKTROCIEPŁOWNIA PRZEMYSŁOWA - WŁOCŁAWEK</t>
  </si>
  <si>
    <t>ZA ANWIL</t>
  </si>
  <si>
    <t>PL-128</t>
  </si>
  <si>
    <t>PL-0471-05</t>
  </si>
  <si>
    <t>ELEKTROCIEPŁOWNIE PRZEMYSŁOWE EC1 i EC2 - TORUŃ</t>
  </si>
  <si>
    <t>Elana-Energetyka</t>
  </si>
  <si>
    <t>PL-129</t>
  </si>
  <si>
    <t>PL-0472-05</t>
  </si>
  <si>
    <t>ELEKTROCIEPŁOWNIA NOWA SARZYNA</t>
  </si>
  <si>
    <t>EC Nowa Sarzyna</t>
  </si>
  <si>
    <t>Kulczyk Investment</t>
  </si>
  <si>
    <t>PL-130</t>
  </si>
  <si>
    <t>PL-0473-05</t>
  </si>
  <si>
    <t>ELEKTROCIEPŁOWNIA PRZEMYSŁOWA OŚWIĘCIM</t>
  </si>
  <si>
    <t>Synthos Dwory</t>
  </si>
  <si>
    <t>PL-131</t>
  </si>
  <si>
    <t>PL-0477-05</t>
  </si>
  <si>
    <t>ELETROCIEPŁOWNIE  EC-1 i EC-2 - BRZEG DOLNY</t>
  </si>
  <si>
    <t>PCC Rokita</t>
  </si>
  <si>
    <t>PL-132</t>
  </si>
  <si>
    <t>PL-0483-05</t>
  </si>
  <si>
    <t>ELEKTROCIEPŁOWNIA Z.A. KĘDZIERZYN</t>
  </si>
  <si>
    <t>ZAK</t>
  </si>
  <si>
    <t>PL-133</t>
  </si>
  <si>
    <t>PL-0484-05</t>
  </si>
  <si>
    <t>ELEKTROCIEPŁOWNIA Z.A. PUŁAWY</t>
  </si>
  <si>
    <t>ZAP</t>
  </si>
  <si>
    <t>PL-134</t>
  </si>
  <si>
    <t>PL-0485-05</t>
  </si>
  <si>
    <t>ELEKTROCIEPŁOWNIA Z.A. TARNÓW-MOŚCICE</t>
  </si>
  <si>
    <t>ZAT</t>
  </si>
  <si>
    <t>PL-135</t>
  </si>
  <si>
    <t>PL-0487-05</t>
  </si>
  <si>
    <t>ELEKTROCIEPŁOWNIA 1 - POLICE</t>
  </si>
  <si>
    <t>POLICE</t>
  </si>
  <si>
    <t>PL-136</t>
  </si>
  <si>
    <t>PL-0488-05</t>
  </si>
  <si>
    <t>ELEKTROCIEPŁOWNIA 2 - POLICE</t>
  </si>
  <si>
    <t>PL-137</t>
  </si>
  <si>
    <t>PL-0491-05</t>
  </si>
  <si>
    <t>ELEKTROCIEPŁOWNIA I CIEPŁOWNIA GAMRAT</t>
  </si>
  <si>
    <t>ZTS GAMRAT</t>
  </si>
  <si>
    <t>ZTS Gamrat</t>
  </si>
  <si>
    <t>PL-138</t>
  </si>
  <si>
    <t>PL-0506-05</t>
  </si>
  <si>
    <t>ELETROCIEPŁOWNIA STEICO</t>
  </si>
  <si>
    <t>STEICO</t>
  </si>
  <si>
    <t>PL-139</t>
  </si>
  <si>
    <t>PL-0529-05</t>
  </si>
  <si>
    <t>ELEKTROCIEPŁOWNIA E-3 GŁOGÓW</t>
  </si>
  <si>
    <t>PL-140</t>
  </si>
  <si>
    <t>PL-0530-05</t>
  </si>
  <si>
    <t>ELEKTROCIEPŁOWNIA E-4 LEGNICA</t>
  </si>
  <si>
    <t>PL-142</t>
  </si>
  <si>
    <t>PL-0902-08</t>
  </si>
  <si>
    <t>ELEKTROCIEPOWNIA EC-2 CERGIA</t>
  </si>
  <si>
    <t>EDF Toruń</t>
  </si>
  <si>
    <t>PL-144</t>
  </si>
  <si>
    <t>PL-0070-05</t>
  </si>
  <si>
    <t>ELEKTROCIEPŁOWNIA GRUDZIĄDZ</t>
  </si>
  <si>
    <t>OPEC Grudziądz</t>
  </si>
  <si>
    <t>PL-145</t>
  </si>
  <si>
    <t>PL-0126-05</t>
  </si>
  <si>
    <t>PGE Elektrociepłownia Kielce Spółka Akcyjna</t>
  </si>
  <si>
    <t>PL-146</t>
  </si>
  <si>
    <t>PL-0254-05</t>
  </si>
  <si>
    <t>Ciepłownia Zakopane</t>
  </si>
  <si>
    <t>PEC Geotermia Podhalańska</t>
  </si>
  <si>
    <t>PL-147</t>
  </si>
  <si>
    <t>PL-0301-05</t>
  </si>
  <si>
    <t>ELETROCIEPŁOWNIA PŁOŃSK</t>
  </si>
  <si>
    <t>PEC w Płońsku</t>
  </si>
  <si>
    <t>PL-148</t>
  </si>
  <si>
    <t>PL-0303-05</t>
  </si>
  <si>
    <t>CIEPŁOWNIA GŁÓWNA - SUWAŁKI</t>
  </si>
  <si>
    <t>PEC w Suwałkach</t>
  </si>
  <si>
    <t>PL-149</t>
  </si>
  <si>
    <t>PL-0335-05</t>
  </si>
  <si>
    <t>CIEPŁOWNIA NOWA DĘBA</t>
  </si>
  <si>
    <t>Energetyka Wisłosan</t>
  </si>
  <si>
    <t>PL-150</t>
  </si>
  <si>
    <t>PL-0470-05</t>
  </si>
  <si>
    <t>CIEPŁOWNIA PRZEMYSŁOWA - JASŁO</t>
  </si>
  <si>
    <t>EVONIK CARBON POLSKA</t>
  </si>
  <si>
    <t>EVONIK CARBON</t>
  </si>
  <si>
    <t>PL-152</t>
  </si>
  <si>
    <t>PL-0602-05</t>
  </si>
  <si>
    <t>ELEKTROCIEPŁOWNIA RADOMSKO</t>
  </si>
  <si>
    <t>PEC w Chrzanowie</t>
  </si>
  <si>
    <t>PL-153</t>
  </si>
  <si>
    <t>PL-0614-05</t>
  </si>
  <si>
    <t>ELEKTROCIEPŁOWNIA FROTEX</t>
  </si>
  <si>
    <t>EC Prudnik</t>
  </si>
  <si>
    <t>PL-154</t>
  </si>
  <si>
    <t>PL-0879-05</t>
  </si>
  <si>
    <t>ELEKTROWNIA MERCURY ENERGIA</t>
  </si>
  <si>
    <t>Mercury Energia</t>
  </si>
  <si>
    <t>PEP</t>
  </si>
  <si>
    <t>PL-155</t>
  </si>
  <si>
    <t>PL-0957-08</t>
  </si>
  <si>
    <t>ELEKTROWNIA PĄTNÓW II</t>
  </si>
  <si>
    <t>PAK Pątnów II</t>
  </si>
  <si>
    <t>PL-156</t>
  </si>
  <si>
    <t>PL-0959-08</t>
  </si>
  <si>
    <t>ELEKTROCIEPŁOWNIA PRZYJAŹŃ</t>
  </si>
  <si>
    <t>Koksownia Przyjaźń</t>
  </si>
  <si>
    <t>PL-157</t>
  </si>
  <si>
    <t>brak</t>
  </si>
  <si>
    <t>ELEKTROCIEPŁOWNIA NOWA SKAWINA</t>
  </si>
  <si>
    <t>PL-158</t>
  </si>
  <si>
    <t>ELEKTROWNIA OSTROŁĘKA C</t>
  </si>
  <si>
    <t>EL Ostrołęka</t>
  </si>
  <si>
    <t>PL-159</t>
  </si>
  <si>
    <t>ELEKTROWNIA PUŁAWY</t>
  </si>
  <si>
    <t>Elektrownia Puławy Sp. Z o.o.</t>
  </si>
  <si>
    <t>PGE - 50%; ZAP - 50%</t>
  </si>
  <si>
    <t>PL-160</t>
  </si>
  <si>
    <t>PL-0001-05</t>
  </si>
  <si>
    <t>Elektrownia Bełchatów</t>
  </si>
  <si>
    <t>PL-161</t>
  </si>
  <si>
    <t>PL-162</t>
  </si>
  <si>
    <t>PL-163</t>
  </si>
  <si>
    <t>PL-164</t>
  </si>
  <si>
    <t>PL-165</t>
  </si>
  <si>
    <t>Elektrownia Płock</t>
  </si>
  <si>
    <t>GDF SUEZ Energia Polska</t>
  </si>
  <si>
    <t>PL-166</t>
  </si>
  <si>
    <t>Elektrownia Łęczna</t>
  </si>
  <si>
    <t>PL-167</t>
  </si>
  <si>
    <t>Elektrownia Włocławek</t>
  </si>
  <si>
    <t>PL-168</t>
  </si>
  <si>
    <t>PL-169</t>
  </si>
  <si>
    <t>Elektrownia Blachownia</t>
  </si>
  <si>
    <t>PL-170</t>
  </si>
  <si>
    <t>Elektrownia Jaworzno III - Elektrownia II</t>
  </si>
  <si>
    <t>PL-171</t>
  </si>
  <si>
    <t>Elektrownia Dolna Odra</t>
  </si>
  <si>
    <t>PL-172</t>
  </si>
  <si>
    <t>Elektrownia Pomorzany</t>
  </si>
  <si>
    <t>PL-173</t>
  </si>
  <si>
    <t>PL-0981-13</t>
  </si>
  <si>
    <t>Elektrownia Północ - Rajkowy k. Pelplina</t>
  </si>
  <si>
    <t>EL Północ</t>
  </si>
  <si>
    <t>PL-174</t>
  </si>
  <si>
    <t>PL-175</t>
  </si>
  <si>
    <t>ELEKTROCIEPŁOWNIA CCGT CHP WROCŁAW</t>
  </si>
  <si>
    <t>PL-176</t>
  </si>
  <si>
    <t>ELEKTROCIEPŁOWNIA CHP CZĘSTOCHOWA</t>
  </si>
  <si>
    <t>PL-177</t>
  </si>
  <si>
    <t>PL-0994-08</t>
  </si>
  <si>
    <t>Elektrociepłownia Stora Enso</t>
  </si>
  <si>
    <t>Stora Enso</t>
  </si>
  <si>
    <t>STORA ENSO</t>
  </si>
  <si>
    <t>PL-178</t>
  </si>
  <si>
    <t>Elektrociepłownia Stalowa Wola S.A.</t>
  </si>
  <si>
    <t>PL-179</t>
  </si>
  <si>
    <t>PL-181</t>
  </si>
  <si>
    <t>PL-0041-05</t>
  </si>
  <si>
    <t>Elektrociepłownia Mielec</t>
  </si>
  <si>
    <t>EC Mielec</t>
  </si>
  <si>
    <t>PL-184</t>
  </si>
  <si>
    <t>PL-185</t>
  </si>
  <si>
    <t>Fortum ZabrzeSA (EC Zabrze SA)</t>
  </si>
  <si>
    <t>PL-186</t>
  </si>
  <si>
    <t>PL-188</t>
  </si>
  <si>
    <t>PL-0080-05</t>
  </si>
  <si>
    <t>Elektrociepłownia gazowa EC-2 SIEDLCE</t>
  </si>
  <si>
    <t>PEC w Siedlcach</t>
  </si>
  <si>
    <t>PL-189</t>
  </si>
  <si>
    <t>PL-0083-05</t>
  </si>
  <si>
    <t>ELEKTROCIEPŁOWNIA MOSZCZENICA</t>
  </si>
  <si>
    <t>SEJ EC Moszczenica</t>
  </si>
  <si>
    <t>PL-190</t>
  </si>
  <si>
    <t>ELEKTROCIEPOŁOWNIA  ZOFIÓWKA</t>
  </si>
  <si>
    <t>PL-191</t>
  </si>
  <si>
    <t>PL-0085-05</t>
  </si>
  <si>
    <t>ELEKTROCIEPŁOWNIA PNIÓWEK</t>
  </si>
  <si>
    <t>PL-192</t>
  </si>
  <si>
    <t>PL-193</t>
  </si>
  <si>
    <t>PL-198</t>
  </si>
  <si>
    <t>Elektrociepłownia EC2 Cergia</t>
  </si>
  <si>
    <t>Aktualna nazwa instalacji</t>
  </si>
  <si>
    <t>Aktualny prowadzący instalację 
(nazwa skrócona)</t>
  </si>
  <si>
    <t>Aktualna grupa kapitałowa
(nazwa skrócona)</t>
  </si>
  <si>
    <t>Grupa kapitałowa we wniosku
(nazwa skrócona)</t>
  </si>
  <si>
    <t>Instalacja 1</t>
  </si>
  <si>
    <t>Instalacja 2</t>
  </si>
  <si>
    <t>Instalacja 3</t>
  </si>
  <si>
    <t>Instalacja 4</t>
  </si>
  <si>
    <t>Instalacja 5</t>
  </si>
  <si>
    <t>Instalacja 6</t>
  </si>
  <si>
    <t>Instalacja 7</t>
  </si>
  <si>
    <t>Instalacja 8</t>
  </si>
  <si>
    <t>Instalacja 9</t>
  </si>
  <si>
    <t>Instalacja 10</t>
  </si>
  <si>
    <t>Instalacja 11</t>
  </si>
  <si>
    <t>Instalacja 12</t>
  </si>
  <si>
    <t>Miejscowość i data</t>
  </si>
  <si>
    <t>Numer instalacji
(np. PL-001)</t>
  </si>
  <si>
    <r>
      <t>Rodzaj podmiotu realizującego zadanie inwestycyjne ujęte w KPI</t>
    </r>
    <r>
      <rPr>
        <vertAlign val="superscript"/>
        <sz val="12"/>
        <color indexed="8"/>
        <rFont val="Times New Roman"/>
        <family val="1"/>
        <charset val="238"/>
      </rPr>
      <t>1)</t>
    </r>
  </si>
  <si>
    <r>
      <rPr>
        <vertAlign val="superscript"/>
        <sz val="12"/>
        <color indexed="8"/>
        <rFont val="Times New Roman"/>
        <family val="1"/>
        <charset val="238"/>
      </rPr>
      <t xml:space="preserve">1) </t>
    </r>
    <r>
      <rPr>
        <sz val="12"/>
        <color indexed="8"/>
        <rFont val="Times New Roman"/>
        <family val="1"/>
        <charset val="238"/>
      </rPr>
      <t>Zgodnie z katalogiem określonym w art. 31 ust. 1 ustawy z dnia 12 czerwca 2015 r. o systemie handlu uprawnieniami do emisji gazów cieplarnianych (Dz. U. z 2018 r., poz. 1201, z późn. zm.).</t>
    </r>
  </si>
  <si>
    <r>
      <rPr>
        <vertAlign val="superscript"/>
        <sz val="12"/>
        <color indexed="8"/>
        <rFont val="Times New Roman"/>
        <family val="1"/>
        <charset val="238"/>
      </rPr>
      <t xml:space="preserve">2) </t>
    </r>
    <r>
      <rPr>
        <sz val="12"/>
        <color indexed="8"/>
        <rFont val="Times New Roman"/>
        <family val="1"/>
        <charset val="238"/>
      </rPr>
      <t>Należy wybrać jedną z poniższych:</t>
    </r>
  </si>
  <si>
    <r>
      <rPr>
        <vertAlign val="superscript"/>
        <sz val="12"/>
        <rFont val="Times New Roman"/>
        <family val="1"/>
        <charset val="238"/>
      </rPr>
      <t>3)</t>
    </r>
    <r>
      <rPr>
        <sz val="12"/>
        <rFont val="Times New Roman"/>
        <family val="1"/>
        <charset val="238"/>
      </rPr>
      <t xml:space="preserve"> Należy wypełnić, jeżeli lokalizacja miejsca realizacji zadania jest inna niż dane teleadresowe instalacji. W przypadku zadań realizowanych na większym obszarze, np. w przypadku operatorów sieci przesyłowych, należy podać nazwę obszaru np. gminy czy powiatu, na terenie którego realizowane jest zadanie. </t>
    </r>
  </si>
  <si>
    <r>
      <t>Lokalizacja zadania inwestycyjnego (adres miejsca lokalizacji)</t>
    </r>
    <r>
      <rPr>
        <vertAlign val="superscript"/>
        <sz val="12"/>
        <color indexed="8"/>
        <rFont val="Times New Roman"/>
        <family val="1"/>
        <charset val="238"/>
      </rPr>
      <t>3)</t>
    </r>
  </si>
  <si>
    <t>PL-1101-13</t>
  </si>
  <si>
    <t>PL-1010-08</t>
  </si>
  <si>
    <t>PL-1104-13</t>
  </si>
  <si>
    <t>PL-$-0001</t>
  </si>
  <si>
    <t>Wybrane instalacje</t>
  </si>
  <si>
    <t>PL-$-0002</t>
  </si>
  <si>
    <t>nd.</t>
  </si>
  <si>
    <t>Numer zadania</t>
  </si>
  <si>
    <t>PL-$-0003</t>
  </si>
  <si>
    <t>PL-$-0004</t>
  </si>
  <si>
    <t>PL-$-0005</t>
  </si>
  <si>
    <t>PL-$-0006</t>
  </si>
  <si>
    <t>PL-$-0007</t>
  </si>
  <si>
    <t>PL-$-0008</t>
  </si>
  <si>
    <t>PL-$-0009</t>
  </si>
  <si>
    <t>PL-$-0010</t>
  </si>
  <si>
    <t>PL-$-0011</t>
  </si>
  <si>
    <t>PL-$-0012</t>
  </si>
  <si>
    <t>PL-$-0013</t>
  </si>
  <si>
    <t>PL-$-0014</t>
  </si>
  <si>
    <t>PL-$-0015</t>
  </si>
  <si>
    <t>PL-$-0016</t>
  </si>
  <si>
    <t>PL-$-0019</t>
  </si>
  <si>
    <t>PL-$-0020</t>
  </si>
  <si>
    <t>PL-$-0021</t>
  </si>
  <si>
    <t>PL-$-0022</t>
  </si>
  <si>
    <t>PL-$-0023</t>
  </si>
  <si>
    <t>PL-$-0024</t>
  </si>
  <si>
    <t>PL-$-0027</t>
  </si>
  <si>
    <t>PL-$-0028</t>
  </si>
  <si>
    <t>PL-$-0029</t>
  </si>
  <si>
    <t>PL-$-0030</t>
  </si>
  <si>
    <t>PL-$-0031</t>
  </si>
  <si>
    <t>PL-$-0032</t>
  </si>
  <si>
    <t>PL-$-0033</t>
  </si>
  <si>
    <t>PL-$-0035</t>
  </si>
  <si>
    <t>PL-$-0036</t>
  </si>
  <si>
    <t>PL-$-0037</t>
  </si>
  <si>
    <t>PL-$-0038</t>
  </si>
  <si>
    <t>PL-$-0039</t>
  </si>
  <si>
    <t>PL-$-0040</t>
  </si>
  <si>
    <t>PL-$-0041</t>
  </si>
  <si>
    <t>PL-$-0043</t>
  </si>
  <si>
    <t>PL-$-0044</t>
  </si>
  <si>
    <t>PL-$-0045</t>
  </si>
  <si>
    <t>PL-$-0046</t>
  </si>
  <si>
    <t>PL-$-0053</t>
  </si>
  <si>
    <t>PL-$-0054</t>
  </si>
  <si>
    <t>PL-$-0055</t>
  </si>
  <si>
    <t>PL-$-0056</t>
  </si>
  <si>
    <t>PL-$-0057</t>
  </si>
  <si>
    <t>PL-$-0058</t>
  </si>
  <si>
    <t>PL-$-0059</t>
  </si>
  <si>
    <t>PL-$-0060</t>
  </si>
  <si>
    <t>PL-$-0061</t>
  </si>
  <si>
    <t>PL-$-0062</t>
  </si>
  <si>
    <t>PL-$-0063</t>
  </si>
  <si>
    <t>PL-$-0064</t>
  </si>
  <si>
    <t>PL-$-0066</t>
  </si>
  <si>
    <t>PL-$-0067</t>
  </si>
  <si>
    <t>PL-$-0068</t>
  </si>
  <si>
    <t>PL-$-0069</t>
  </si>
  <si>
    <t>PL-$-0070</t>
  </si>
  <si>
    <t>PL-$-0071</t>
  </si>
  <si>
    <t>PL-$-0072</t>
  </si>
  <si>
    <t>PL-$-0073</t>
  </si>
  <si>
    <t>PL-$-0074</t>
  </si>
  <si>
    <t>PL-$-0075</t>
  </si>
  <si>
    <t>PL-$-0076</t>
  </si>
  <si>
    <t>PL-$-0077</t>
  </si>
  <si>
    <t>PL-$-0078</t>
  </si>
  <si>
    <t>PL-$-0079</t>
  </si>
  <si>
    <t>PL-$-0080</t>
  </si>
  <si>
    <t>PL-$-0081</t>
  </si>
  <si>
    <t>PL-$-0082</t>
  </si>
  <si>
    <t>PL-$-0083</t>
  </si>
  <si>
    <t>PL-$-0084</t>
  </si>
  <si>
    <t>PL-$-0085</t>
  </si>
  <si>
    <t>PL-$-0086</t>
  </si>
  <si>
    <t>PL-$-0088</t>
  </si>
  <si>
    <t>PL-$-0089</t>
  </si>
  <si>
    <t>PL-$-0090</t>
  </si>
  <si>
    <t>PL-$-0091</t>
  </si>
  <si>
    <t>PL-$-0092</t>
  </si>
  <si>
    <t>PL-$-0093</t>
  </si>
  <si>
    <t>PL-$-0094</t>
  </si>
  <si>
    <t>PL-$-0095</t>
  </si>
  <si>
    <t>PL-$-0096</t>
  </si>
  <si>
    <t>PL-$-0097</t>
  </si>
  <si>
    <t>PL-$-0101</t>
  </si>
  <si>
    <t>PL-$-0102</t>
  </si>
  <si>
    <t>PL-$-0103</t>
  </si>
  <si>
    <t>PL-$-0104</t>
  </si>
  <si>
    <t>PL-$-0105</t>
  </si>
  <si>
    <t>PL-$-0106</t>
  </si>
  <si>
    <t>PL-$-0107</t>
  </si>
  <si>
    <t>PL-$-0109</t>
  </si>
  <si>
    <t>PL-$-0110</t>
  </si>
  <si>
    <t>PL-$-0111</t>
  </si>
  <si>
    <t>PL-$-0112</t>
  </si>
  <si>
    <t>PL-$-0113</t>
  </si>
  <si>
    <t>PL-$-0115</t>
  </si>
  <si>
    <t>PL-$-0116</t>
  </si>
  <si>
    <t>PL-$-0117</t>
  </si>
  <si>
    <t>PL-$-0118</t>
  </si>
  <si>
    <t>PL-$-0119</t>
  </si>
  <si>
    <t>PL-$-0120</t>
  </si>
  <si>
    <t>PL-$-0121</t>
  </si>
  <si>
    <t>PL-$-0122</t>
  </si>
  <si>
    <t>PL-$-0123</t>
  </si>
  <si>
    <t>PL-$-0124</t>
  </si>
  <si>
    <t>PL-$-0128</t>
  </si>
  <si>
    <t>PL-$-0129</t>
  </si>
  <si>
    <t>PL-$-0130</t>
  </si>
  <si>
    <t>PL-$-0132</t>
  </si>
  <si>
    <t>PL-$-0134</t>
  </si>
  <si>
    <t>PL-$-0135</t>
  </si>
  <si>
    <t>PL-$-0136</t>
  </si>
  <si>
    <t>PL-$-0137</t>
  </si>
  <si>
    <t>PL-$-0138</t>
  </si>
  <si>
    <t>PL-$-0139</t>
  </si>
  <si>
    <t>PL-$-0140</t>
  </si>
  <si>
    <t>PL-$-0141</t>
  </si>
  <si>
    <t>PL-$-0142</t>
  </si>
  <si>
    <t>PL-$-0143</t>
  </si>
  <si>
    <t>PL-$-0144</t>
  </si>
  <si>
    <t>PL-$-0145</t>
  </si>
  <si>
    <t>PL-$-0146</t>
  </si>
  <si>
    <t>PL-$-0147</t>
  </si>
  <si>
    <t>PL-$-0149</t>
  </si>
  <si>
    <t>PL-$-0150</t>
  </si>
  <si>
    <t>PL-$-0151</t>
  </si>
  <si>
    <t>PL-$-0152</t>
  </si>
  <si>
    <t>PL-$-0153</t>
  </si>
  <si>
    <t>PL-$-0154</t>
  </si>
  <si>
    <t>PL-$-0155</t>
  </si>
  <si>
    <t>PL-$-0156</t>
  </si>
  <si>
    <t>PL-$-0157</t>
  </si>
  <si>
    <t>PL-$-0158</t>
  </si>
  <si>
    <t>PL-$-0159</t>
  </si>
  <si>
    <t>PL-$-0160</t>
  </si>
  <si>
    <t>PL-$-0161</t>
  </si>
  <si>
    <t>PL-$-0162</t>
  </si>
  <si>
    <t>PL-$-0163</t>
  </si>
  <si>
    <t>PL-$-0164</t>
  </si>
  <si>
    <t>PL-$-0165</t>
  </si>
  <si>
    <t>PL-$-0166</t>
  </si>
  <si>
    <t>PL-$-0167</t>
  </si>
  <si>
    <t>PL-$-0168</t>
  </si>
  <si>
    <t>PL-$-0169</t>
  </si>
  <si>
    <t>PL-$-0170</t>
  </si>
  <si>
    <t>PL-$-0173</t>
  </si>
  <si>
    <t>PL-$-0174</t>
  </si>
  <si>
    <t>PL-$-0175</t>
  </si>
  <si>
    <t>PL-$-0176</t>
  </si>
  <si>
    <t>PL-$-0177</t>
  </si>
  <si>
    <t>PL-$-0178</t>
  </si>
  <si>
    <t>PL-$-0179</t>
  </si>
  <si>
    <t>PL-$-0181</t>
  </si>
  <si>
    <t>PL-$-0182</t>
  </si>
  <si>
    <t>PL-$-0183</t>
  </si>
  <si>
    <t>PL-$-0184</t>
  </si>
  <si>
    <t>PL-$-0185</t>
  </si>
  <si>
    <t>PL-$-0186</t>
  </si>
  <si>
    <t>PL-$-0187</t>
  </si>
  <si>
    <t>PL-$-0188</t>
  </si>
  <si>
    <t>PL-$-0189</t>
  </si>
  <si>
    <t>PL-$-0190</t>
  </si>
  <si>
    <t>PL-$-0191</t>
  </si>
  <si>
    <t>PL-$-0192</t>
  </si>
  <si>
    <t>PL-$-0193</t>
  </si>
  <si>
    <t>PL-$-0194</t>
  </si>
  <si>
    <t>PL-$-0195</t>
  </si>
  <si>
    <t>PL-$-0196</t>
  </si>
  <si>
    <t>PL-$-0197</t>
  </si>
  <si>
    <t>PL-$-0198</t>
  </si>
  <si>
    <t>PL-$-0199</t>
  </si>
  <si>
    <t>PL-$-0201</t>
  </si>
  <si>
    <t>PL-$-0202</t>
  </si>
  <si>
    <t>PL-$-0203</t>
  </si>
  <si>
    <t>PL-$-0204</t>
  </si>
  <si>
    <t>PL-$-0205</t>
  </si>
  <si>
    <t>PL-$-0206</t>
  </si>
  <si>
    <t>PL-$-0207</t>
  </si>
  <si>
    <t>PL-$-0208</t>
  </si>
  <si>
    <t>PL-$-0209</t>
  </si>
  <si>
    <t>PL-$-0210</t>
  </si>
  <si>
    <t>PL-$-0211</t>
  </si>
  <si>
    <t>PL-$-0212</t>
  </si>
  <si>
    <t>PL-$-0213</t>
  </si>
  <si>
    <t>PL-$-0214</t>
  </si>
  <si>
    <t>PL-$-0215</t>
  </si>
  <si>
    <t>PL-$-0216</t>
  </si>
  <si>
    <t>PL-$-0217</t>
  </si>
  <si>
    <t>PL-$-0218</t>
  </si>
  <si>
    <t>PL-$-0219</t>
  </si>
  <si>
    <t>PL-$-0220</t>
  </si>
  <si>
    <t>PL-$-0221</t>
  </si>
  <si>
    <t>PL-$-0222</t>
  </si>
  <si>
    <t>PL-$-0223</t>
  </si>
  <si>
    <t>PL-$-0224</t>
  </si>
  <si>
    <t>PL-$-0225</t>
  </si>
  <si>
    <t>PL-$-0226</t>
  </si>
  <si>
    <t>PL-$-0227</t>
  </si>
  <si>
    <t>PL-$-0228</t>
  </si>
  <si>
    <t>PL-$-0229</t>
  </si>
  <si>
    <t>PL-$-0230</t>
  </si>
  <si>
    <t>PL-$-0231</t>
  </si>
  <si>
    <t>PL-$-0232</t>
  </si>
  <si>
    <t>PL-$-0233</t>
  </si>
  <si>
    <t>PL-$-0234</t>
  </si>
  <si>
    <t>PL-$-0235</t>
  </si>
  <si>
    <t>PL-$-0236</t>
  </si>
  <si>
    <t>PL-$-0237</t>
  </si>
  <si>
    <t>PL-$-0238</t>
  </si>
  <si>
    <t>PL-$-0239</t>
  </si>
  <si>
    <t>PL-$-0240</t>
  </si>
  <si>
    <t>PL-$-0241</t>
  </si>
  <si>
    <t>PL-$-0242</t>
  </si>
  <si>
    <t>PL-$-0243</t>
  </si>
  <si>
    <t>PL-$-0244</t>
  </si>
  <si>
    <t>PL-$-0245</t>
  </si>
  <si>
    <t>PL-$-0246</t>
  </si>
  <si>
    <t>PL-$-0247</t>
  </si>
  <si>
    <t>PL-$-0248</t>
  </si>
  <si>
    <t>PL-$-0249</t>
  </si>
  <si>
    <t>PL-$-0250</t>
  </si>
  <si>
    <t>PL-$-0251</t>
  </si>
  <si>
    <t>PL-$-0252</t>
  </si>
  <si>
    <t>PL-$-0253</t>
  </si>
  <si>
    <t>PL-$-0254</t>
  </si>
  <si>
    <t>PL-$-0255</t>
  </si>
  <si>
    <t>PL-$-0256</t>
  </si>
  <si>
    <t>PL-$-0257</t>
  </si>
  <si>
    <t>PL-$-0258</t>
  </si>
  <si>
    <t>PL-$-0259</t>
  </si>
  <si>
    <t>PL-$-0260</t>
  </si>
  <si>
    <t>PL-$-0261</t>
  </si>
  <si>
    <t>PL-$-0262</t>
  </si>
  <si>
    <t>PL-$-0263</t>
  </si>
  <si>
    <t>PL-$-0264</t>
  </si>
  <si>
    <t>PL-$-0265</t>
  </si>
  <si>
    <t>PL-$-0266</t>
  </si>
  <si>
    <t>PL-$-0267</t>
  </si>
  <si>
    <t>PL-$-0268</t>
  </si>
  <si>
    <t>PL-$-0269</t>
  </si>
  <si>
    <t>PL-$-0270</t>
  </si>
  <si>
    <t>PL-$-0271</t>
  </si>
  <si>
    <t>PL-$-0272</t>
  </si>
  <si>
    <t>PL-$-0273</t>
  </si>
  <si>
    <t>PL-$-0275</t>
  </si>
  <si>
    <t>PL-$-0276</t>
  </si>
  <si>
    <t>PL-$-0277</t>
  </si>
  <si>
    <t>PL-$-0278</t>
  </si>
  <si>
    <t>PL-$-0279</t>
  </si>
  <si>
    <t>PL-$-0280</t>
  </si>
  <si>
    <t>PL-$-0281</t>
  </si>
  <si>
    <t>PL-$-0282</t>
  </si>
  <si>
    <t>PL-$-0283</t>
  </si>
  <si>
    <t>PL-$-0284</t>
  </si>
  <si>
    <t>PL-$-0285</t>
  </si>
  <si>
    <t>PL-$-0286</t>
  </si>
  <si>
    <t>PL-$-0287</t>
  </si>
  <si>
    <t>PL-$-0288</t>
  </si>
  <si>
    <t>PL-$-0289</t>
  </si>
  <si>
    <t>PL-$-0290</t>
  </si>
  <si>
    <t>PL-$-0291</t>
  </si>
  <si>
    <t>PL-$-0292</t>
  </si>
  <si>
    <t>PL-$-0293</t>
  </si>
  <si>
    <t>PL-$-0294</t>
  </si>
  <si>
    <t>PL-$-0295</t>
  </si>
  <si>
    <t>PL-$-0296</t>
  </si>
  <si>
    <t>PL-$-0297</t>
  </si>
  <si>
    <t>PL-$-0298</t>
  </si>
  <si>
    <t>PL-$-0299</t>
  </si>
  <si>
    <t>PL-$-0300</t>
  </si>
  <si>
    <t>PL-$-0301</t>
  </si>
  <si>
    <t>PL-$-0302</t>
  </si>
  <si>
    <t>PL-$-0303</t>
  </si>
  <si>
    <t>PL-$-0304</t>
  </si>
  <si>
    <t>PL-$-0305</t>
  </si>
  <si>
    <t>PL-$-0306</t>
  </si>
  <si>
    <t>PL-$-0307</t>
  </si>
  <si>
    <t>PL-$-0308</t>
  </si>
  <si>
    <t>PL-$-0309</t>
  </si>
  <si>
    <t>PL-$-0310</t>
  </si>
  <si>
    <t>PL-$-0311</t>
  </si>
  <si>
    <t>PL-$-0312</t>
  </si>
  <si>
    <t>PL-$-0313</t>
  </si>
  <si>
    <t>PL-$-0314</t>
  </si>
  <si>
    <t>PL-$-0315</t>
  </si>
  <si>
    <t>PL-$-0316</t>
  </si>
  <si>
    <t>PL-$-0317</t>
  </si>
  <si>
    <t>PL-$-0318</t>
  </si>
  <si>
    <t>PL-$-0319</t>
  </si>
  <si>
    <t>PL-$-0320</t>
  </si>
  <si>
    <t>PL-$-0321</t>
  </si>
  <si>
    <t>PL-$-0322</t>
  </si>
  <si>
    <t>PL-$-0323</t>
  </si>
  <si>
    <t>PL-$-0324</t>
  </si>
  <si>
    <t>PL-$-0325</t>
  </si>
  <si>
    <t>PL-$-0326</t>
  </si>
  <si>
    <t>PL-$-0327</t>
  </si>
  <si>
    <t>PL-$-0328</t>
  </si>
  <si>
    <t>PL-$-0329</t>
  </si>
  <si>
    <t>PL-$-0330</t>
  </si>
  <si>
    <t>PL-$-0331</t>
  </si>
  <si>
    <t>PL-$-0332</t>
  </si>
  <si>
    <t>PL-$-0333</t>
  </si>
  <si>
    <t>PL-$-0334</t>
  </si>
  <si>
    <t>PL-$-0335</t>
  </si>
  <si>
    <t>PL-$-0336</t>
  </si>
  <si>
    <t>PL-$-0337</t>
  </si>
  <si>
    <t>PL-$-0338</t>
  </si>
  <si>
    <t>PL-$-0339</t>
  </si>
  <si>
    <t>PL-$-0340</t>
  </si>
  <si>
    <t>PL-$-0341</t>
  </si>
  <si>
    <t>PL-$-0342</t>
  </si>
  <si>
    <t>PL-$-0343</t>
  </si>
  <si>
    <t>PL-$-0344</t>
  </si>
  <si>
    <t>PL-$-0345</t>
  </si>
  <si>
    <t>PL-$-0346</t>
  </si>
  <si>
    <t>PL-$-0347</t>
  </si>
  <si>
    <t>PL-$-0348</t>
  </si>
  <si>
    <t>PL-$-0349</t>
  </si>
  <si>
    <t>PL-$-0350</t>
  </si>
  <si>
    <t>PL-$-0351</t>
  </si>
  <si>
    <t>PL-$-0353</t>
  </si>
  <si>
    <t>PL-$-0354</t>
  </si>
  <si>
    <t>PL-$-0355</t>
  </si>
  <si>
    <t>PL-$-0356</t>
  </si>
  <si>
    <t>PL-$-0357</t>
  </si>
  <si>
    <t>PL-$-0358</t>
  </si>
  <si>
    <t>PL-$-0359</t>
  </si>
  <si>
    <t>PL-$-0360</t>
  </si>
  <si>
    <t>PL-$-0361</t>
  </si>
  <si>
    <t>PL-$-0362</t>
  </si>
  <si>
    <t>PL-$-0363</t>
  </si>
  <si>
    <t>PL-$-0364</t>
  </si>
  <si>
    <t>PL-$-0365</t>
  </si>
  <si>
    <t>PL-$-0366</t>
  </si>
  <si>
    <t>PL-$-0367</t>
  </si>
  <si>
    <t>PL-$-0368</t>
  </si>
  <si>
    <t>PL-$-0369</t>
  </si>
  <si>
    <t>PL-$-0370</t>
  </si>
  <si>
    <t>PL-$-0371</t>
  </si>
  <si>
    <t>PL-$-0372</t>
  </si>
  <si>
    <t>PL-$-0373</t>
  </si>
  <si>
    <t>PL-$-0374</t>
  </si>
  <si>
    <t>PL-$-0375</t>
  </si>
  <si>
    <t>PL-$-0376</t>
  </si>
  <si>
    <t>PL-$-0377</t>
  </si>
  <si>
    <t>PL-$-0378</t>
  </si>
  <si>
    <t>Lista Instalacji 2</t>
  </si>
  <si>
    <t>Instalacja2</t>
  </si>
  <si>
    <t>Prowadzący2</t>
  </si>
  <si>
    <t>Grupa2</t>
  </si>
  <si>
    <t xml:space="preserve"> </t>
  </si>
  <si>
    <t/>
  </si>
  <si>
    <t>Lista zadań2</t>
  </si>
  <si>
    <t>Liczba uprawnień</t>
  </si>
  <si>
    <r>
      <t>Typ instalacji</t>
    </r>
    <r>
      <rPr>
        <vertAlign val="superscript"/>
        <sz val="12"/>
        <color indexed="8"/>
        <rFont val="Times New Roman"/>
        <family val="1"/>
        <charset val="238"/>
      </rPr>
      <t>2)</t>
    </r>
  </si>
  <si>
    <t>8. PODSUMOWANIE</t>
  </si>
  <si>
    <r>
      <rPr>
        <vertAlign val="superscript"/>
        <sz val="12"/>
        <color theme="1"/>
        <rFont val="Times New Roman"/>
        <family val="1"/>
        <charset val="238"/>
      </rPr>
      <t>4)</t>
    </r>
    <r>
      <rPr>
        <sz val="12"/>
        <color theme="1"/>
        <rFont val="Times New Roman"/>
        <family val="1"/>
        <charset val="238"/>
      </rPr>
      <t xml:space="preserve"> Numer instalacji, o którym mowa w rozporządzeniu Rady Ministrów z dnia 8 kwietnia 2014 r. w sprawie wykazu instalacji wytwarzających energię elektryczną, objętych systemem handlu uprawnieniami do emisji gazów cieplarnianych w okresie rozliczeniowym rozpoczynającym się od dnia 1 stycznia 2013 r., wraz z przyznaną im liczbą uprawnień do emisji (Dz. U. z 2016 r. poz. 1503)</t>
    </r>
  </si>
  <si>
    <r>
      <t>Numer instalacji</t>
    </r>
    <r>
      <rPr>
        <vertAlign val="superscript"/>
        <sz val="12"/>
        <color indexed="8"/>
        <rFont val="Times New Roman"/>
        <family val="1"/>
        <charset val="238"/>
      </rPr>
      <t>4)</t>
    </r>
  </si>
  <si>
    <t>Okres sprawozdawczy, 
w którym zbilansowano uprawnienia do emisji</t>
  </si>
  <si>
    <t>Suma wydanych
uprawnień do emisji</t>
  </si>
  <si>
    <t>2013 r.</t>
  </si>
  <si>
    <t>5. WYSOKOŚĆ PONIESIONYCH KOSZTÓW KWALIFIKOWANYCH INNYCH ZADAŃ INWESTYCYJNYCH</t>
  </si>
  <si>
    <t xml:space="preserve">6. LICZBA UPRAWNIEŃ DO EMISJI WYDANYCH W ZWIĄZKU Z REALIZACJĄ INNYCH ZADAŃ INWESTYCYJNYCH </t>
  </si>
  <si>
    <t>KOREKTA WARTOŚCI WYDANYCH UPRAWNIEŃ DO EMISJI, BILANSOWANYCH 
KOSZTAMI INWESTYCYJNYMI PONIESIONYMI W ZWIĄZKU Z REALIZACJĄ INNYCH ZADAŃ 
INWESTYCYJNYCH UJĘTYCH W KRAJOWYM PLANIE INWESTYCYJNYM</t>
  </si>
  <si>
    <t>1.INFORMACJE DOT. ZADANIA INWESTYCYJNEGO, KTÓREGO REALIZACJI ZAPRZESTANO LUB KTÓREGO REALIZACJIA NIE DOPROWADZIŁA DO OSIĄGNIĘCIA 
ZATWIERDZONEGO WSKAŹNIKA LUB WSKAŹNIKÓW ZGODNOŚCI</t>
  </si>
  <si>
    <r>
      <t xml:space="preserve">3. LICZBA I WARTOŚĆ DOTYCHCZAS WYDANYCH UPRAWNIEŃ DO EMISJI ZBILANSOWANYCH KOSZTAMI ZADANIA INWESTYCYJNEGO
</t>
    </r>
    <r>
      <rPr>
        <sz val="12"/>
        <rFont val="Times New Roman"/>
        <family val="1"/>
        <charset val="238"/>
      </rPr>
      <t>(tabela wypełnia się automatycznie</t>
    </r>
    <r>
      <rPr>
        <sz val="12"/>
        <color indexed="8"/>
        <rFont val="Times New Roman"/>
        <family val="1"/>
        <charset val="238"/>
      </rPr>
      <t>)</t>
    </r>
  </si>
  <si>
    <t>2. DANE IDENTYFIKACYJNE PODMIOTU RELIZUJĄCEGO ZADANIE INWESTYCYJNE UJĘTE W KPI</t>
  </si>
  <si>
    <t>3. DANE INSTALACJI, W KTÓREJ REALIZOWANE BYŁO ZADANIE INWESTYCYJNE, LUB DANE OPERATORA SYSTEMU PRZESYŁOWEGO</t>
  </si>
  <si>
    <t xml:space="preserve">4. LICZBA I WARTOŚC DOTYCHCZAS WYDANYCH UPRAWNIEŃ DO EMISJI DLA POSZCZEGÓLNYCH INSTALACJI </t>
  </si>
  <si>
    <t>B. INFORMACJE O WYDANYCH UPRAWNIENIACH DO EMISJI ZBILANSOWNYCH KOSZTAMI KWALIFIKOWANYMI ZADANIA INWESTYCYJNEGO, KTÓREGO REALIZACJI ZAPRZESTANO LUB KTÓREGO REALIZACJIA NIE DOPROWADZIŁA DO OSIĄGNIĘCIA ZATWIERDZONEGO WSKAŹNIKA LUB WSKAŹNIKÓW ZGODNOŚCI</t>
  </si>
  <si>
    <t>2014 r.</t>
  </si>
  <si>
    <t>2015 r.</t>
  </si>
  <si>
    <t>2016 r.</t>
  </si>
  <si>
    <t>2017 r.</t>
  </si>
  <si>
    <t>2018 r.</t>
  </si>
  <si>
    <t xml:space="preserve">2019 r. </t>
  </si>
  <si>
    <t>25 czerwiec 2009 r. - 30 czerwiec 2013 r.</t>
  </si>
  <si>
    <t>1 lipiec 2013 r. - 30 czerwiec 2014 r.</t>
  </si>
  <si>
    <t>1 lipiec 2014 r. - 30 czerwiec 2015 r.</t>
  </si>
  <si>
    <t>1 lipiec 2015 r. - 30 czerwiec 2016 r.</t>
  </si>
  <si>
    <t>1 lipiec 2016 r. - 30 czerwiec 2017 r.</t>
  </si>
  <si>
    <t>1 lipiec 2017 r. - 30 czerwiec 2018 r.</t>
  </si>
  <si>
    <t>1 lipiec 2018 r. - 30 czerwiec 2019 r.</t>
  </si>
  <si>
    <t>1 lipiec 2019 r.- 30 czerwiec 2020 r.</t>
  </si>
  <si>
    <t xml:space="preserve">2014 r. </t>
  </si>
  <si>
    <t>2019 r.</t>
  </si>
  <si>
    <t>Wartość uprawnień do emisji [€]</t>
  </si>
  <si>
    <t>C. IFNORMACJE DOT. INNYCH ZADAŃ, KTÓRYCH KOSZTY KWALIFIKOWANE POSŁUŻĄ DO ZBILANSOWANIA WYDANYCH DOTYCHCZAS UPRAWNIEŃ DO EMISJI</t>
  </si>
  <si>
    <t>Liczba uprawnień do emisji wydanych na poszczególne lata, w podziale na okresy sprawozdawcze, zbilansowanych dotychczas kosztami zadania</t>
  </si>
  <si>
    <t>Liczba uprawnień do emisji wydanych na poszczególne lata, w podziale na okresy sprawozdawcze, dotychczas zbilansowanych kosztami zadania</t>
  </si>
  <si>
    <t xml:space="preserve">25 czerwiec 2009 r. 
- 30 czerwiec 2013 r.
[€] </t>
  </si>
  <si>
    <t>1 lipiec 2013 r. 
- 30 czerwiec 2014 r.
[€]</t>
  </si>
  <si>
    <t>1 lipiec 2014 r. 
- 30 czerwiec 2015 r.
[€]</t>
  </si>
  <si>
    <t>1 lipiec 2015 r.
- 30 czerwiec 2016 r.
[€]</t>
  </si>
  <si>
    <t>1 lipiec 2016 r.
- 30 czerwiec 2017 r. 
[€]</t>
  </si>
  <si>
    <t>1 lipiec 2017 r.
- 30 czerwiec 2018 r.
[€]</t>
  </si>
  <si>
    <t>1 lipiec 2018 r.
- 30 czerwiec 2019 r.
[€]</t>
  </si>
  <si>
    <r>
      <t>Liczba uprawnień do emisji wydanych na poszczególne lata</t>
    </r>
    <r>
      <rPr>
        <b/>
        <vertAlign val="superscript"/>
        <sz val="12"/>
        <color rgb="FF000000"/>
        <rFont val="Times New Roman"/>
        <family val="1"/>
        <charset val="238"/>
      </rPr>
      <t>4)</t>
    </r>
  </si>
  <si>
    <t>Suma liczby uprawnień do emisji [EUA]</t>
  </si>
  <si>
    <t>Suma liczby uprawnień do emisji
[EUA]</t>
  </si>
  <si>
    <t>Wartość 
uprawnień do emisji
[€]</t>
  </si>
  <si>
    <t>Suma uprawnień do emisji [EUA]</t>
  </si>
  <si>
    <t>Suma kosztów kwalifikowanych [€]</t>
  </si>
  <si>
    <r>
      <t>Koszt kwalifikowany innego zadania inwestycyjnego wpisany w KPI [€</t>
    </r>
    <r>
      <rPr>
        <u/>
        <sz val="12"/>
        <rFont val="Times New Roman"/>
        <family val="1"/>
        <charset val="238"/>
      </rPr>
      <t>]</t>
    </r>
  </si>
  <si>
    <r>
      <t>Wartość uprawnień do emisji [€</t>
    </r>
    <r>
      <rPr>
        <u/>
        <sz val="12"/>
        <color indexed="8"/>
        <rFont val="Times New Roman"/>
        <family val="1"/>
        <charset val="238"/>
      </rPr>
      <t>]</t>
    </r>
  </si>
  <si>
    <t>Nr innego zadania, którego kosztami będą bilansowane wydane dotychczas uprawnienia do emisji</t>
  </si>
  <si>
    <t xml:space="preserve">Koszt kwalifikowany 
zadania inwestycyjnego zgłoszony w KPI 
[€] </t>
  </si>
  <si>
    <t>Suma wykazanych dotychczas w sprawozdaniach kosztów kwalifikowanych 
[€]</t>
  </si>
  <si>
    <t>Koszty zadania 
 wykorzystane w tym formularzu na zbilansowanie uprawnień do emisji dla innych instalacji [€]</t>
  </si>
  <si>
    <t>Suma dotychczas wydanych uprawnień do emisji 
[EUA]</t>
  </si>
  <si>
    <t>Suma uprawnień do emisji bilansowanych w tym formularzu 
[EUA]</t>
  </si>
  <si>
    <t>Różnica liczby dotychczas wydanych uprawnień do emisji i uprawnień bilansowanych kosztami innych zadań w tym formularzu 
[EUA]</t>
  </si>
  <si>
    <t>Wysokość kosztów kwalifikowanych poniesionych na realizację innego zadania, wykazanych w danym okresie sprawozdawczym,
możliwych do zbilansowania z wartością wydanych uprawnień do emisji (w cenach z 2010 r.)</t>
  </si>
  <si>
    <t>Nazwa instalacji w KPI</t>
  </si>
  <si>
    <t>Prowadzący instalację w KPI
(nazwa skrócona)</t>
  </si>
  <si>
    <t>Okres sprawozdawczy,
w którym bilansowano uprawnienia do emisji</t>
  </si>
  <si>
    <t>Okres sprawozdawczy, 
w którym bilansowano uprawnienia do emisji</t>
  </si>
  <si>
    <t xml:space="preserve">Numer innego zadania inwestycyjnego ujętego w KPI
</t>
  </si>
  <si>
    <t>Liczba uprawnień do emisji wydanych na dany rok, dotychczas zbilansowanych kosztami danego zadania [EUA]</t>
  </si>
  <si>
    <t>Różnica limitu kosztów wykazanych w KPI i wartości bilansowanych uprawnień do emisji [€]</t>
  </si>
  <si>
    <t>Różnica wykazanych kosztów zadania i wartości bilansowanych uprawnień do emisji [€]</t>
  </si>
  <si>
    <r>
      <rPr>
        <vertAlign val="superscript"/>
        <sz val="12"/>
        <color rgb="FF000000"/>
        <rFont val="Times New Roman"/>
        <family val="1"/>
        <charset val="238"/>
      </rPr>
      <t>5)</t>
    </r>
    <r>
      <rPr>
        <sz val="12"/>
        <color indexed="8"/>
        <rFont val="Times New Roman"/>
        <family val="1"/>
        <charset val="238"/>
      </rPr>
      <t xml:space="preserve"> Sumaryczna liczba uprawnień wynikająca z tabeli w punkcie B.3</t>
    </r>
  </si>
  <si>
    <r>
      <rPr>
        <vertAlign val="superscript"/>
        <sz val="12"/>
        <color indexed="8"/>
        <rFont val="Times New Roman"/>
        <family val="1"/>
        <charset val="238"/>
      </rPr>
      <t>6)</t>
    </r>
    <r>
      <rPr>
        <sz val="12"/>
        <color indexed="8"/>
        <rFont val="Times New Roman"/>
        <family val="1"/>
        <charset val="238"/>
      </rPr>
      <t xml:space="preserve"> Dotyczy tylko sprawozdania przedkładanego w postaci papierowej</t>
    </r>
  </si>
  <si>
    <r>
      <t xml:space="preserve"> Podpis osoby upoważnionej do działania 
w imieniu podmiotu realizującego zadanie inwestycyjne</t>
    </r>
    <r>
      <rPr>
        <vertAlign val="superscript"/>
        <sz val="12"/>
        <color indexed="8"/>
        <rFont val="Times New Roman"/>
        <family val="1"/>
        <charset val="238"/>
      </rPr>
      <t>6)</t>
    </r>
  </si>
  <si>
    <t>7. WYKAZ INSTALACJI WYTWARZAJĄCYCH ENERGIĘ ELEKTRYCZNĄ, KTÓRYM WYDANE UPRAWNIENIA DO EMISJI ZOSTANĄ ZBILANSOWANE KOSZTAMI INNYCH ZADAŃ INWESTYCYJNYCH</t>
  </si>
  <si>
    <t>Suma uprawnień do emisji zbilansowanych kosztami innych zadań</t>
  </si>
  <si>
    <t>Liczba dotychczas wydanych uprawnień do emisji niezbilansowanych kosztami innych zadań</t>
  </si>
  <si>
    <t>Numer innego zadania inwestycyjnego ujętego 
w KPI</t>
  </si>
  <si>
    <t xml:space="preserve">Numer innego zadania inwestycyjnego ujętego 
w KPI
</t>
  </si>
  <si>
    <t>Wartość dotychczas zbilansowanych uprawnień 
do emisji kosztami danego zadania 
[€]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</si>
</sst>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\-000\-00\-00"/>
    <numFmt numFmtId="165" formatCode="00\-000"/>
    <numFmt numFmtId="166" formatCode="#,##0.00\ &quot;zł&quot;"/>
    <numFmt numFmtId="167" formatCode="#,##0.00\ [$€-1]"/>
    <numFmt numFmtId="168" formatCode="#,##0.00\ [$€-1];[Red]\-#,##0.00\ [$€-1]"/>
    <numFmt numFmtId="169" formatCode="#,##0_ ;[Red]\-#,##0\ 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8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sz val="8"/>
      <color indexed="10"/>
      <name val="Calibri"/>
      <family val="2"/>
      <charset val="238"/>
    </font>
    <font>
      <b/>
      <sz val="12"/>
      <name val="Times New Roman"/>
      <family val="1"/>
      <charset val="238"/>
    </font>
    <font>
      <b/>
      <vertAlign val="superscript"/>
      <sz val="12"/>
      <color rgb="FF000000"/>
      <name val="Times New Roman"/>
      <family val="1"/>
      <charset val="238"/>
    </font>
    <font>
      <u/>
      <sz val="12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  <font>
      <sz val="12"/>
      <color theme="0" tint="-0.1499984740745262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349">
    <xf numFmtId="0" fontId="0" fillId="0" borderId="0" xfId="0"/>
    <xf numFmtId="0" fontId="2" fillId="0" borderId="0" xfId="1" applyFont="1"/>
    <xf numFmtId="0" fontId="4" fillId="0" borderId="0" xfId="1" applyFont="1"/>
    <xf numFmtId="0" fontId="7" fillId="0" borderId="0" xfId="1" applyFont="1"/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14" fillId="0" borderId="0" xfId="1" applyFont="1"/>
    <xf numFmtId="0" fontId="11" fillId="0" borderId="0" xfId="3" applyFont="1" applyAlignment="1">
      <alignment vertical="center"/>
    </xf>
    <xf numFmtId="0" fontId="14" fillId="0" borderId="0" xfId="1" applyFont="1" applyFill="1"/>
    <xf numFmtId="0" fontId="2" fillId="0" borderId="0" xfId="1" applyFont="1" applyFill="1"/>
    <xf numFmtId="0" fontId="13" fillId="0" borderId="0" xfId="1" applyFont="1" applyFill="1"/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3" fillId="0" borderId="0" xfId="1" applyFont="1"/>
    <xf numFmtId="0" fontId="14" fillId="4" borderId="0" xfId="1" applyFont="1" applyFill="1"/>
    <xf numFmtId="0" fontId="18" fillId="0" borderId="0" xfId="1" applyFont="1" applyFill="1" applyAlignment="1">
      <alignment horizontal="left" vertical="center"/>
    </xf>
    <xf numFmtId="0" fontId="18" fillId="0" borderId="0" xfId="1" applyFont="1" applyFill="1"/>
    <xf numFmtId="0" fontId="10" fillId="0" borderId="0" xfId="3" applyFont="1" applyFill="1" applyBorder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vertical="center"/>
    </xf>
    <xf numFmtId="0" fontId="14" fillId="0" borderId="0" xfId="1" applyFont="1" applyAlignment="1">
      <alignment vertical="center"/>
    </xf>
    <xf numFmtId="0" fontId="14" fillId="4" borderId="0" xfId="1" applyFont="1" applyFill="1" applyAlignment="1">
      <alignment vertical="center"/>
    </xf>
    <xf numFmtId="0" fontId="13" fillId="5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/>
    </xf>
    <xf numFmtId="0" fontId="13" fillId="5" borderId="0" xfId="1" applyFont="1" applyFill="1"/>
    <xf numFmtId="0" fontId="14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14" fillId="5" borderId="0" xfId="1" applyFont="1" applyFill="1"/>
    <xf numFmtId="0" fontId="1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" fillId="0" borderId="0" xfId="1"/>
    <xf numFmtId="1" fontId="23" fillId="0" borderId="1" xfId="1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/>
    </xf>
    <xf numFmtId="3" fontId="25" fillId="8" borderId="1" xfId="1" applyNumberFormat="1" applyFont="1" applyFill="1" applyBorder="1" applyAlignment="1">
      <alignment horizontal="center" vertical="center"/>
    </xf>
    <xf numFmtId="3" fontId="22" fillId="8" borderId="1" xfId="1" applyNumberFormat="1" applyFont="1" applyFill="1" applyBorder="1" applyAlignment="1">
      <alignment horizontal="center" vertical="center"/>
    </xf>
    <xf numFmtId="3" fontId="24" fillId="8" borderId="1" xfId="1" applyNumberFormat="1" applyFont="1" applyFill="1" applyBorder="1" applyAlignment="1">
      <alignment horizontal="center" vertical="center"/>
    </xf>
    <xf numFmtId="0" fontId="26" fillId="0" borderId="1" xfId="1" applyFont="1" applyBorder="1" applyAlignment="1">
      <alignment vertical="center"/>
    </xf>
    <xf numFmtId="3" fontId="22" fillId="0" borderId="1" xfId="1" applyNumberFormat="1" applyFont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center" vertical="center"/>
    </xf>
    <xf numFmtId="49" fontId="27" fillId="0" borderId="1" xfId="1" applyNumberFormat="1" applyFont="1" applyBorder="1" applyAlignment="1">
      <alignment vertical="center"/>
    </xf>
    <xf numFmtId="49" fontId="26" fillId="0" borderId="1" xfId="1" applyNumberFormat="1" applyFont="1" applyBorder="1" applyAlignment="1">
      <alignment horizontal="center" vertical="center"/>
    </xf>
    <xf numFmtId="49" fontId="23" fillId="0" borderId="1" xfId="1" applyNumberFormat="1" applyFont="1" applyBorder="1" applyAlignment="1">
      <alignment horizontal="center" vertical="center"/>
    </xf>
    <xf numFmtId="0" fontId="23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3" fontId="2" fillId="0" borderId="0" xfId="1" applyNumberFormat="1" applyFont="1" applyFill="1" applyBorder="1"/>
    <xf numFmtId="167" fontId="2" fillId="0" borderId="0" xfId="1" applyNumberFormat="1" applyFont="1" applyFill="1" applyBorder="1"/>
    <xf numFmtId="0" fontId="14" fillId="0" borderId="0" xfId="1" applyFont="1" applyFill="1" applyAlignment="1">
      <alignment horizontal="left" vertical="center"/>
    </xf>
    <xf numFmtId="0" fontId="8" fillId="9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" fontId="14" fillId="2" borderId="1" xfId="1" applyNumberFormat="1" applyFont="1" applyFill="1" applyBorder="1" applyAlignment="1">
      <alignment vertical="center"/>
    </xf>
    <xf numFmtId="167" fontId="8" fillId="6" borderId="24" xfId="1" applyNumberFormat="1" applyFont="1" applyFill="1" applyBorder="1" applyAlignment="1">
      <alignment vertical="center"/>
    </xf>
    <xf numFmtId="167" fontId="14" fillId="2" borderId="12" xfId="1" applyNumberFormat="1" applyFont="1" applyFill="1" applyBorder="1" applyAlignment="1">
      <alignment vertical="center"/>
    </xf>
    <xf numFmtId="167" fontId="12" fillId="6" borderId="9" xfId="1" applyNumberFormat="1" applyFont="1" applyFill="1" applyBorder="1" applyAlignment="1">
      <alignment vertical="center"/>
    </xf>
    <xf numFmtId="0" fontId="14" fillId="2" borderId="31" xfId="1" applyFont="1" applyFill="1" applyBorder="1" applyAlignment="1">
      <alignment horizontal="center" vertical="center" wrapText="1"/>
    </xf>
    <xf numFmtId="167" fontId="12" fillId="6" borderId="2" xfId="1" applyNumberFormat="1" applyFont="1" applyFill="1" applyBorder="1" applyAlignment="1">
      <alignment vertical="center"/>
    </xf>
    <xf numFmtId="0" fontId="14" fillId="0" borderId="0" xfId="1" applyFont="1" applyFill="1" applyBorder="1" applyAlignment="1"/>
    <xf numFmtId="3" fontId="14" fillId="2" borderId="1" xfId="1" applyNumberFormat="1" applyFont="1" applyFill="1" applyBorder="1" applyAlignment="1">
      <alignment vertical="center" wrapText="1"/>
    </xf>
    <xf numFmtId="3" fontId="8" fillId="9" borderId="1" xfId="1" applyNumberFormat="1" applyFont="1" applyFill="1" applyBorder="1" applyAlignment="1">
      <alignment horizontal="right" vertical="center"/>
    </xf>
    <xf numFmtId="167" fontId="8" fillId="9" borderId="1" xfId="1" applyNumberFormat="1" applyFont="1" applyFill="1" applyBorder="1"/>
    <xf numFmtId="167" fontId="12" fillId="6" borderId="6" xfId="1" applyNumberFormat="1" applyFont="1" applyFill="1" applyBorder="1" applyAlignment="1">
      <alignment vertical="center"/>
    </xf>
    <xf numFmtId="167" fontId="8" fillId="6" borderId="36" xfId="1" applyNumberFormat="1" applyFont="1" applyFill="1" applyBorder="1" applyAlignment="1">
      <alignment vertical="center"/>
    </xf>
    <xf numFmtId="0" fontId="8" fillId="6" borderId="39" xfId="4" applyNumberFormat="1" applyFont="1" applyFill="1" applyBorder="1" applyAlignment="1">
      <alignment horizontal="center" vertical="center" wrapText="1"/>
    </xf>
    <xf numFmtId="0" fontId="8" fillId="6" borderId="39" xfId="1" applyFont="1" applyFill="1" applyBorder="1" applyAlignment="1">
      <alignment horizontal="center" vertical="center" wrapText="1"/>
    </xf>
    <xf numFmtId="0" fontId="20" fillId="6" borderId="39" xfId="1" applyFont="1" applyFill="1" applyBorder="1" applyAlignment="1">
      <alignment horizontal="center" vertical="center" wrapText="1"/>
    </xf>
    <xf numFmtId="3" fontId="14" fillId="2" borderId="12" xfId="1" applyNumberFormat="1" applyFont="1" applyFill="1" applyBorder="1" applyAlignment="1">
      <alignment vertical="center" wrapText="1"/>
    </xf>
    <xf numFmtId="3" fontId="14" fillId="2" borderId="12" xfId="1" applyNumberFormat="1" applyFont="1" applyFill="1" applyBorder="1" applyAlignment="1">
      <alignment vertical="center"/>
    </xf>
    <xf numFmtId="0" fontId="8" fillId="6" borderId="32" xfId="1" applyFont="1" applyFill="1" applyBorder="1" applyAlignment="1">
      <alignment horizontal="center" vertical="center" wrapText="1"/>
    </xf>
    <xf numFmtId="0" fontId="8" fillId="6" borderId="34" xfId="1" applyFont="1" applyFill="1" applyBorder="1" applyAlignment="1">
      <alignment horizontal="center" vertical="center" wrapText="1"/>
    </xf>
    <xf numFmtId="0" fontId="8" fillId="6" borderId="34" xfId="4" applyNumberFormat="1" applyFont="1" applyFill="1" applyBorder="1" applyAlignment="1">
      <alignment horizontal="center" vertical="center" wrapText="1"/>
    </xf>
    <xf numFmtId="3" fontId="14" fillId="2" borderId="11" xfId="1" applyNumberFormat="1" applyFont="1" applyFill="1" applyBorder="1" applyAlignment="1">
      <alignment vertical="center" wrapText="1"/>
    </xf>
    <xf numFmtId="3" fontId="14" fillId="2" borderId="11" xfId="1" applyNumberFormat="1" applyFont="1" applyFill="1" applyBorder="1" applyAlignment="1">
      <alignment vertical="center"/>
    </xf>
    <xf numFmtId="0" fontId="8" fillId="6" borderId="30" xfId="1" applyFont="1" applyFill="1" applyBorder="1"/>
    <xf numFmtId="0" fontId="8" fillId="6" borderId="37" xfId="1" applyNumberFormat="1" applyFont="1" applyFill="1" applyBorder="1" applyAlignment="1">
      <alignment vertical="center"/>
    </xf>
    <xf numFmtId="0" fontId="1" fillId="0" borderId="0" xfId="1" applyProtection="1">
      <protection locked="0"/>
    </xf>
    <xf numFmtId="0" fontId="21" fillId="0" borderId="2" xfId="1" applyFont="1" applyBorder="1" applyAlignment="1" applyProtection="1">
      <alignment vertical="center"/>
      <protection locked="0"/>
    </xf>
    <xf numFmtId="0" fontId="21" fillId="0" borderId="2" xfId="1" applyFont="1" applyBorder="1" applyAlignment="1" applyProtection="1">
      <alignment horizontal="center" vertical="center" wrapText="1"/>
      <protection locked="0"/>
    </xf>
    <xf numFmtId="0" fontId="21" fillId="0" borderId="4" xfId="1" applyFont="1" applyBorder="1" applyAlignment="1" applyProtection="1">
      <alignment horizontal="center" vertical="center"/>
      <protection locked="0"/>
    </xf>
    <xf numFmtId="0" fontId="21" fillId="0" borderId="2" xfId="1" applyFont="1" applyBorder="1" applyAlignment="1" applyProtection="1">
      <alignment vertical="center" wrapText="1"/>
      <protection locked="0"/>
    </xf>
    <xf numFmtId="0" fontId="21" fillId="0" borderId="4" xfId="1" applyFont="1" applyBorder="1" applyAlignment="1" applyProtection="1">
      <alignment vertical="center" wrapText="1"/>
      <protection locked="0"/>
    </xf>
    <xf numFmtId="0" fontId="1" fillId="0" borderId="2" xfId="1" applyBorder="1" applyAlignment="1" applyProtection="1">
      <alignment vertical="center"/>
      <protection locked="0"/>
    </xf>
    <xf numFmtId="49" fontId="1" fillId="0" borderId="2" xfId="1" applyNumberFormat="1" applyBorder="1" applyAlignment="1" applyProtection="1">
      <alignment horizontal="center" vertical="center"/>
      <protection locked="0"/>
    </xf>
    <xf numFmtId="49" fontId="1" fillId="0" borderId="2" xfId="1" applyNumberFormat="1" applyBorder="1" applyAlignment="1" applyProtection="1">
      <alignment vertical="center"/>
      <protection locked="0"/>
    </xf>
    <xf numFmtId="49" fontId="1" fillId="0" borderId="4" xfId="1" applyNumberFormat="1" applyBorder="1" applyAlignment="1" applyProtection="1">
      <alignment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" fillId="0" borderId="4" xfId="1" applyBorder="1" applyAlignment="1" applyProtection="1">
      <alignment vertical="center"/>
      <protection locked="0"/>
    </xf>
    <xf numFmtId="49" fontId="10" fillId="0" borderId="0" xfId="3" applyNumberFormat="1" applyFont="1" applyFill="1" applyBorder="1" applyAlignment="1" applyProtection="1">
      <alignment horizontal="left" vertical="center"/>
      <protection locked="0"/>
    </xf>
    <xf numFmtId="49" fontId="1" fillId="0" borderId="0" xfId="1" applyNumberFormat="1" applyBorder="1" applyAlignment="1" applyProtection="1">
      <alignment horizontal="left" vertical="center"/>
      <protection locked="0"/>
    </xf>
    <xf numFmtId="0" fontId="10" fillId="0" borderId="0" xfId="1" applyFont="1" applyProtection="1">
      <protection locked="0"/>
    </xf>
    <xf numFmtId="49" fontId="1" fillId="0" borderId="0" xfId="1" applyNumberFormat="1" applyProtection="1">
      <protection locked="0"/>
    </xf>
    <xf numFmtId="49" fontId="10" fillId="5" borderId="0" xfId="3" applyNumberFormat="1" applyFont="1" applyFill="1" applyBorder="1" applyAlignment="1" applyProtection="1">
      <alignment vertical="center" wrapText="1"/>
      <protection locked="0"/>
    </xf>
    <xf numFmtId="0" fontId="1" fillId="0" borderId="0" xfId="1" applyAlignment="1" applyProtection="1">
      <alignment horizontal="right"/>
      <protection locked="0"/>
    </xf>
    <xf numFmtId="0" fontId="1" fillId="0" borderId="0" xfId="1" applyNumberFormat="1" applyProtection="1">
      <protection locked="0"/>
    </xf>
    <xf numFmtId="0" fontId="10" fillId="0" borderId="0" xfId="3" applyNumberFormat="1" applyFont="1" applyFill="1" applyBorder="1" applyAlignment="1" applyProtection="1">
      <alignment horizontal="left" vertical="top"/>
      <protection locked="0"/>
    </xf>
    <xf numFmtId="0" fontId="10" fillId="5" borderId="0" xfId="3" applyNumberFormat="1" applyFont="1" applyFill="1" applyBorder="1" applyAlignment="1" applyProtection="1">
      <alignment vertical="center" wrapText="1"/>
      <protection locked="0"/>
    </xf>
    <xf numFmtId="0" fontId="1" fillId="0" borderId="0" xfId="1" quotePrefix="1" applyProtection="1">
      <protection locked="0"/>
    </xf>
    <xf numFmtId="0" fontId="1" fillId="0" borderId="0" xfId="1"/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 wrapText="1"/>
    </xf>
    <xf numFmtId="49" fontId="30" fillId="0" borderId="1" xfId="1" applyNumberFormat="1" applyFont="1" applyBorder="1" applyAlignment="1">
      <alignment horizontal="center" vertical="center"/>
    </xf>
    <xf numFmtId="49" fontId="30" fillId="0" borderId="0" xfId="1" quotePrefix="1" applyNumberFormat="1" applyFont="1" applyBorder="1" applyAlignment="1">
      <alignment horizontal="center" vertical="center"/>
    </xf>
    <xf numFmtId="0" fontId="14" fillId="2" borderId="43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 wrapText="1"/>
    </xf>
    <xf numFmtId="167" fontId="8" fillId="6" borderId="23" xfId="1" applyNumberFormat="1" applyFont="1" applyFill="1" applyBorder="1" applyAlignment="1">
      <alignment vertical="center"/>
    </xf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49" fontId="1" fillId="0" borderId="1" xfId="1" applyNumberFormat="1" applyBorder="1" applyAlignment="1" applyProtection="1">
      <alignment horizontal="right"/>
      <protection locked="0"/>
    </xf>
    <xf numFmtId="0" fontId="14" fillId="2" borderId="47" xfId="1" applyFont="1" applyFill="1" applyBorder="1" applyAlignment="1">
      <alignment horizontal="center" vertical="center" wrapText="1"/>
    </xf>
    <xf numFmtId="0" fontId="14" fillId="2" borderId="32" xfId="1" applyFont="1" applyFill="1" applyBorder="1" applyAlignment="1">
      <alignment horizontal="center" vertical="center" wrapText="1"/>
    </xf>
    <xf numFmtId="167" fontId="14" fillId="2" borderId="18" xfId="1" applyNumberFormat="1" applyFont="1" applyFill="1" applyBorder="1" applyAlignment="1">
      <alignment vertical="center"/>
    </xf>
    <xf numFmtId="167" fontId="8" fillId="6" borderId="37" xfId="1" applyNumberFormat="1" applyFont="1" applyFill="1" applyBorder="1" applyAlignment="1">
      <alignment vertical="center"/>
    </xf>
    <xf numFmtId="167" fontId="14" fillId="2" borderId="10" xfId="1" applyNumberFormat="1" applyFont="1" applyFill="1" applyBorder="1" applyAlignment="1">
      <alignment vertical="center"/>
    </xf>
    <xf numFmtId="3" fontId="1" fillId="0" borderId="0" xfId="1" applyNumberFormat="1" applyProtection="1">
      <protection locked="0"/>
    </xf>
    <xf numFmtId="169" fontId="14" fillId="9" borderId="1" xfId="1" applyNumberFormat="1" applyFont="1" applyFill="1" applyBorder="1"/>
    <xf numFmtId="3" fontId="8" fillId="6" borderId="23" xfId="1" applyNumberFormat="1" applyFont="1" applyFill="1" applyBorder="1" applyAlignment="1">
      <alignment horizontal="right" vertical="center"/>
    </xf>
    <xf numFmtId="167" fontId="8" fillId="6" borderId="24" xfId="1" applyNumberFormat="1" applyFont="1" applyFill="1" applyBorder="1" applyAlignment="1">
      <alignment horizontal="right" vertical="center"/>
    </xf>
    <xf numFmtId="169" fontId="8" fillId="6" borderId="29" xfId="1" applyNumberFormat="1" applyFont="1" applyFill="1" applyBorder="1" applyAlignment="1">
      <alignment vertical="center"/>
    </xf>
    <xf numFmtId="168" fontId="8" fillId="6" borderId="29" xfId="1" applyNumberFormat="1" applyFont="1" applyFill="1" applyBorder="1" applyAlignment="1"/>
    <xf numFmtId="169" fontId="8" fillId="6" borderId="24" xfId="1" applyNumberFormat="1" applyFont="1" applyFill="1" applyBorder="1" applyAlignment="1">
      <alignment horizontal="right" vertical="center"/>
    </xf>
    <xf numFmtId="167" fontId="31" fillId="6" borderId="12" xfId="1" applyNumberFormat="1" applyFont="1" applyFill="1" applyBorder="1" applyAlignment="1">
      <alignment vertical="center"/>
    </xf>
    <xf numFmtId="167" fontId="31" fillId="6" borderId="1" xfId="1" applyNumberFormat="1" applyFont="1" applyFill="1" applyBorder="1" applyAlignment="1">
      <alignment vertical="center"/>
    </xf>
    <xf numFmtId="167" fontId="31" fillId="6" borderId="11" xfId="1" applyNumberFormat="1" applyFont="1" applyFill="1" applyBorder="1" applyAlignment="1">
      <alignment vertical="center"/>
    </xf>
    <xf numFmtId="0" fontId="20" fillId="6" borderId="13" xfId="1" applyFont="1" applyFill="1" applyBorder="1" applyAlignment="1">
      <alignment horizontal="center" vertical="center" wrapText="1"/>
    </xf>
    <xf numFmtId="3" fontId="8" fillId="9" borderId="4" xfId="1" applyNumberFormat="1" applyFont="1" applyFill="1" applyBorder="1"/>
    <xf numFmtId="0" fontId="8" fillId="6" borderId="33" xfId="1" applyFont="1" applyFill="1" applyBorder="1" applyAlignment="1">
      <alignment horizontal="center" vertical="center" wrapText="1"/>
    </xf>
    <xf numFmtId="3" fontId="8" fillId="6" borderId="10" xfId="1" applyNumberFormat="1" applyFont="1" applyFill="1" applyBorder="1" applyAlignment="1">
      <alignment vertical="center"/>
    </xf>
    <xf numFmtId="3" fontId="8" fillId="6" borderId="4" xfId="1" applyNumberFormat="1" applyFont="1" applyFill="1" applyBorder="1" applyAlignment="1">
      <alignment vertical="center"/>
    </xf>
    <xf numFmtId="3" fontId="8" fillId="6" borderId="8" xfId="1" applyNumberFormat="1" applyFont="1" applyFill="1" applyBorder="1" applyAlignment="1">
      <alignment vertical="center"/>
    </xf>
    <xf numFmtId="0" fontId="8" fillId="6" borderId="47" xfId="4" applyNumberFormat="1" applyFont="1" applyFill="1" applyBorder="1" applyAlignment="1">
      <alignment horizontal="center" vertical="center" wrapText="1"/>
    </xf>
    <xf numFmtId="0" fontId="20" fillId="6" borderId="48" xfId="1" applyFont="1" applyFill="1" applyBorder="1" applyAlignment="1">
      <alignment horizontal="center" vertical="center" wrapText="1"/>
    </xf>
    <xf numFmtId="3" fontId="8" fillId="9" borderId="31" xfId="1" applyNumberFormat="1" applyFont="1" applyFill="1" applyBorder="1" applyAlignment="1">
      <alignment horizontal="right" vertical="center"/>
    </xf>
    <xf numFmtId="3" fontId="8" fillId="9" borderId="18" xfId="1" applyNumberFormat="1" applyFont="1" applyFill="1" applyBorder="1" applyAlignment="1">
      <alignment horizontal="right" vertical="center"/>
    </xf>
    <xf numFmtId="0" fontId="8" fillId="6" borderId="32" xfId="4" applyNumberFormat="1" applyFont="1" applyFill="1" applyBorder="1" applyAlignment="1">
      <alignment horizontal="center" vertical="center" wrapText="1"/>
    </xf>
    <xf numFmtId="0" fontId="8" fillId="6" borderId="35" xfId="1" applyFont="1" applyFill="1" applyBorder="1" applyAlignment="1">
      <alignment horizontal="center" vertical="center" wrapText="1"/>
    </xf>
    <xf numFmtId="3" fontId="14" fillId="2" borderId="44" xfId="1" applyNumberFormat="1" applyFont="1" applyFill="1" applyBorder="1" applyAlignment="1">
      <alignment vertical="center" wrapText="1"/>
    </xf>
    <xf numFmtId="3" fontId="14" fillId="2" borderId="43" xfId="1" applyNumberFormat="1" applyFont="1" applyFill="1" applyBorder="1" applyAlignment="1">
      <alignment vertical="center"/>
    </xf>
    <xf numFmtId="3" fontId="14" fillId="2" borderId="31" xfId="1" applyNumberFormat="1" applyFont="1" applyFill="1" applyBorder="1" applyAlignment="1">
      <alignment vertical="center" wrapText="1"/>
    </xf>
    <xf numFmtId="3" fontId="14" fillId="2" borderId="18" xfId="1" applyNumberFormat="1" applyFont="1" applyFill="1" applyBorder="1" applyAlignment="1">
      <alignment vertical="center"/>
    </xf>
    <xf numFmtId="3" fontId="14" fillId="2" borderId="40" xfId="1" applyNumberFormat="1" applyFont="1" applyFill="1" applyBorder="1" applyAlignment="1">
      <alignment vertical="center" wrapText="1"/>
    </xf>
    <xf numFmtId="3" fontId="14" fillId="2" borderId="20" xfId="1" applyNumberFormat="1" applyFont="1" applyFill="1" applyBorder="1" applyAlignment="1">
      <alignment vertical="center"/>
    </xf>
    <xf numFmtId="169" fontId="8" fillId="6" borderId="28" xfId="1" applyNumberFormat="1" applyFont="1" applyFill="1" applyBorder="1" applyAlignment="1">
      <alignment horizontal="right" vertical="center"/>
    </xf>
    <xf numFmtId="169" fontId="8" fillId="6" borderId="37" xfId="1" applyNumberFormat="1" applyFont="1" applyFill="1" applyBorder="1" applyAlignment="1">
      <alignment horizontal="right" vertical="center"/>
    </xf>
    <xf numFmtId="169" fontId="8" fillId="6" borderId="26" xfId="1" applyNumberFormat="1" applyFont="1" applyFill="1" applyBorder="1" applyAlignment="1">
      <alignment vertical="center"/>
    </xf>
    <xf numFmtId="169" fontId="8" fillId="6" borderId="30" xfId="1" applyNumberFormat="1" applyFont="1" applyFill="1" applyBorder="1" applyAlignment="1">
      <alignment vertical="center"/>
    </xf>
    <xf numFmtId="0" fontId="8" fillId="6" borderId="24" xfId="1" applyFont="1" applyFill="1" applyBorder="1" applyAlignment="1">
      <alignment horizontal="center" vertical="center" wrapText="1"/>
    </xf>
    <xf numFmtId="0" fontId="8" fillId="6" borderId="37" xfId="1" applyFont="1" applyFill="1" applyBorder="1" applyAlignment="1">
      <alignment horizontal="center" vertical="center" wrapText="1"/>
    </xf>
    <xf numFmtId="0" fontId="8" fillId="6" borderId="23" xfId="1" applyFont="1" applyFill="1" applyBorder="1" applyAlignment="1">
      <alignment horizontal="center" vertical="center" wrapText="1"/>
    </xf>
    <xf numFmtId="169" fontId="14" fillId="9" borderId="10" xfId="1" applyNumberFormat="1" applyFont="1" applyFill="1" applyBorder="1" applyAlignment="1">
      <alignment vertical="center"/>
    </xf>
    <xf numFmtId="169" fontId="14" fillId="9" borderId="4" xfId="1" applyNumberFormat="1" applyFont="1" applyFill="1" applyBorder="1"/>
    <xf numFmtId="169" fontId="14" fillId="9" borderId="8" xfId="1" applyNumberFormat="1" applyFont="1" applyFill="1" applyBorder="1"/>
    <xf numFmtId="0" fontId="14" fillId="0" borderId="0" xfId="1" applyFont="1" applyFill="1" applyAlignment="1">
      <alignment horizontal="left" vertical="center" wrapText="1"/>
    </xf>
    <xf numFmtId="169" fontId="14" fillId="9" borderId="34" xfId="1" applyNumberFormat="1" applyFont="1" applyFill="1" applyBorder="1"/>
    <xf numFmtId="168" fontId="14" fillId="9" borderId="18" xfId="1" applyNumberFormat="1" applyFont="1" applyFill="1" applyBorder="1" applyAlignment="1">
      <alignment vertical="center" wrapText="1"/>
    </xf>
    <xf numFmtId="168" fontId="14" fillId="9" borderId="35" xfId="1" applyNumberFormat="1" applyFont="1" applyFill="1" applyBorder="1" applyAlignment="1">
      <alignment vertical="center" wrapText="1"/>
    </xf>
    <xf numFmtId="167" fontId="14" fillId="9" borderId="12" xfId="1" applyNumberFormat="1" applyFont="1" applyFill="1" applyBorder="1" applyAlignment="1">
      <alignment vertical="center" wrapText="1"/>
    </xf>
    <xf numFmtId="168" fontId="14" fillId="9" borderId="12" xfId="1" applyNumberFormat="1" applyFont="1" applyFill="1" applyBorder="1" applyAlignment="1">
      <alignment vertical="center" wrapText="1"/>
    </xf>
    <xf numFmtId="168" fontId="14" fillId="9" borderId="43" xfId="1" applyNumberFormat="1" applyFont="1" applyFill="1" applyBorder="1" applyAlignment="1">
      <alignment vertical="center" wrapText="1"/>
    </xf>
    <xf numFmtId="166" fontId="8" fillId="6" borderId="24" xfId="1" applyNumberFormat="1" applyFont="1" applyFill="1" applyBorder="1" applyAlignment="1">
      <alignment horizontal="center" vertical="center" wrapText="1"/>
    </xf>
    <xf numFmtId="166" fontId="8" fillId="6" borderId="23" xfId="1" applyNumberFormat="1" applyFont="1" applyFill="1" applyBorder="1" applyAlignment="1">
      <alignment horizontal="center" vertical="center" wrapText="1"/>
    </xf>
    <xf numFmtId="167" fontId="14" fillId="9" borderId="10" xfId="1" applyNumberFormat="1" applyFont="1" applyFill="1" applyBorder="1" applyAlignment="1">
      <alignment vertical="center" wrapText="1"/>
    </xf>
    <xf numFmtId="169" fontId="14" fillId="9" borderId="1" xfId="1" applyNumberFormat="1" applyFont="1" applyFill="1" applyBorder="1" applyAlignment="1">
      <alignment vertical="center"/>
    </xf>
    <xf numFmtId="169" fontId="8" fillId="10" borderId="23" xfId="1" applyNumberFormat="1" applyFont="1" applyFill="1" applyBorder="1"/>
    <xf numFmtId="169" fontId="8" fillId="10" borderId="24" xfId="1" applyNumberFormat="1" applyFont="1" applyFill="1" applyBorder="1"/>
    <xf numFmtId="0" fontId="18" fillId="0" borderId="0" xfId="1" applyFont="1" applyFill="1" applyAlignment="1">
      <alignment horizontal="left" vertical="center" wrapText="1"/>
    </xf>
    <xf numFmtId="166" fontId="31" fillId="6" borderId="24" xfId="1" applyNumberFormat="1" applyFont="1" applyFill="1" applyBorder="1" applyAlignment="1">
      <alignment horizontal="center" vertical="center" wrapText="1"/>
    </xf>
    <xf numFmtId="3" fontId="14" fillId="2" borderId="10" xfId="1" applyNumberFormat="1" applyFont="1" applyFill="1" applyBorder="1" applyAlignment="1">
      <alignment vertical="center"/>
    </xf>
    <xf numFmtId="3" fontId="12" fillId="6" borderId="9" xfId="1" applyNumberFormat="1" applyFont="1" applyFill="1" applyBorder="1" applyAlignment="1">
      <alignment vertical="center"/>
    </xf>
    <xf numFmtId="3" fontId="12" fillId="6" borderId="2" xfId="1" applyNumberFormat="1" applyFont="1" applyFill="1" applyBorder="1" applyAlignment="1">
      <alignment vertical="center"/>
    </xf>
    <xf numFmtId="3" fontId="12" fillId="6" borderId="6" xfId="1" applyNumberFormat="1" applyFont="1" applyFill="1" applyBorder="1" applyAlignment="1">
      <alignment vertical="center"/>
    </xf>
    <xf numFmtId="3" fontId="8" fillId="6" borderId="23" xfId="1" applyNumberFormat="1" applyFont="1" applyFill="1" applyBorder="1" applyAlignment="1">
      <alignment vertical="center"/>
    </xf>
    <xf numFmtId="3" fontId="8" fillId="6" borderId="24" xfId="1" applyNumberFormat="1" applyFont="1" applyFill="1" applyBorder="1" applyAlignment="1">
      <alignment vertical="center"/>
    </xf>
    <xf numFmtId="3" fontId="8" fillId="6" borderId="36" xfId="1" applyNumberFormat="1" applyFont="1" applyFill="1" applyBorder="1" applyAlignment="1">
      <alignment vertical="center"/>
    </xf>
    <xf numFmtId="167" fontId="14" fillId="6" borderId="18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vertical="center"/>
    </xf>
    <xf numFmtId="167" fontId="8" fillId="0" borderId="0" xfId="1" applyNumberFormat="1" applyFont="1" applyFill="1" applyBorder="1" applyAlignment="1">
      <alignment vertical="center"/>
    </xf>
    <xf numFmtId="3" fontId="8" fillId="6" borderId="27" xfId="1" applyNumberFormat="1" applyFont="1" applyFill="1" applyBorder="1" applyAlignment="1">
      <alignment vertical="center"/>
    </xf>
    <xf numFmtId="0" fontId="8" fillId="0" borderId="0" xfId="1" applyFont="1" applyAlignment="1">
      <alignment horizontal="center" vertical="top" wrapText="1"/>
    </xf>
    <xf numFmtId="0" fontId="14" fillId="4" borderId="0" xfId="1" applyFont="1" applyFill="1" applyAlignment="1">
      <alignment horizontal="left" vertical="center"/>
    </xf>
    <xf numFmtId="0" fontId="14" fillId="4" borderId="0" xfId="1" quotePrefix="1" applyFont="1" applyFill="1" applyAlignment="1">
      <alignment horizontal="left" vertical="center"/>
    </xf>
    <xf numFmtId="0" fontId="8" fillId="6" borderId="25" xfId="1" applyFont="1" applyFill="1" applyBorder="1" applyAlignment="1">
      <alignment vertical="center"/>
    </xf>
    <xf numFmtId="0" fontId="14" fillId="6" borderId="1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 wrapText="1"/>
    </xf>
    <xf numFmtId="49" fontId="10" fillId="5" borderId="0" xfId="3" applyNumberFormat="1" applyFont="1" applyFill="1" applyBorder="1" applyAlignment="1">
      <alignment horizontal="left" vertical="center" wrapText="1"/>
    </xf>
    <xf numFmtId="0" fontId="8" fillId="6" borderId="49" xfId="1" applyFont="1" applyFill="1" applyBorder="1" applyAlignment="1">
      <alignment vertical="center"/>
    </xf>
    <xf numFmtId="0" fontId="14" fillId="2" borderId="52" xfId="1" applyFont="1" applyFill="1" applyBorder="1" applyAlignment="1">
      <alignment horizontal="center" vertical="center" wrapText="1"/>
    </xf>
    <xf numFmtId="0" fontId="14" fillId="2" borderId="53" xfId="1" applyFont="1" applyFill="1" applyBorder="1" applyAlignment="1">
      <alignment horizontal="center" vertical="center" wrapText="1"/>
    </xf>
    <xf numFmtId="0" fontId="14" fillId="2" borderId="54" xfId="1" applyFont="1" applyFill="1" applyBorder="1" applyAlignment="1">
      <alignment horizontal="center" vertical="center" wrapText="1"/>
    </xf>
    <xf numFmtId="0" fontId="8" fillId="6" borderId="49" xfId="1" applyFont="1" applyFill="1" applyBorder="1" applyAlignment="1">
      <alignment horizontal="center" vertical="center" wrapText="1"/>
    </xf>
    <xf numFmtId="0" fontId="14" fillId="9" borderId="55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0" fontId="14" fillId="9" borderId="56" xfId="1" applyFont="1" applyFill="1" applyBorder="1" applyAlignment="1">
      <alignment horizontal="center" vertical="center" wrapText="1"/>
    </xf>
    <xf numFmtId="0" fontId="14" fillId="9" borderId="54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vertical="center" wrapText="1"/>
    </xf>
    <xf numFmtId="0" fontId="12" fillId="6" borderId="27" xfId="4" applyNumberFormat="1" applyFont="1" applyFill="1" applyBorder="1" applyAlignment="1">
      <alignment horizontal="center" vertical="center" wrapText="1"/>
    </xf>
    <xf numFmtId="0" fontId="12" fillId="6" borderId="29" xfId="1" applyFont="1" applyFill="1" applyBorder="1" applyAlignment="1">
      <alignment horizontal="center" vertical="center" wrapText="1"/>
    </xf>
    <xf numFmtId="0" fontId="12" fillId="6" borderId="29" xfId="4" applyNumberFormat="1" applyFont="1" applyFill="1" applyBorder="1" applyAlignment="1">
      <alignment horizontal="center" vertical="center" wrapText="1"/>
    </xf>
    <xf numFmtId="0" fontId="31" fillId="6" borderId="49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167" fontId="14" fillId="9" borderId="27" xfId="1" applyNumberFormat="1" applyFont="1" applyFill="1" applyBorder="1" applyAlignment="1">
      <alignment vertical="center" wrapText="1"/>
    </xf>
    <xf numFmtId="167" fontId="14" fillId="9" borderId="29" xfId="1" applyNumberFormat="1" applyFont="1" applyFill="1" applyBorder="1" applyAlignment="1">
      <alignment vertical="center" wrapText="1"/>
    </xf>
    <xf numFmtId="168" fontId="14" fillId="9" borderId="29" xfId="1" applyNumberFormat="1" applyFont="1" applyFill="1" applyBorder="1" applyAlignment="1">
      <alignment vertical="center" wrapText="1"/>
    </xf>
    <xf numFmtId="168" fontId="14" fillId="9" borderId="30" xfId="1" applyNumberFormat="1" applyFont="1" applyFill="1" applyBorder="1" applyAlignment="1">
      <alignment vertical="center" wrapText="1"/>
    </xf>
    <xf numFmtId="0" fontId="8" fillId="6" borderId="21" xfId="1" applyFont="1" applyFill="1" applyBorder="1" applyAlignment="1">
      <alignment vertical="center" wrapText="1"/>
    </xf>
    <xf numFmtId="0" fontId="8" fillId="6" borderId="34" xfId="1" applyFont="1" applyFill="1" applyBorder="1" applyAlignment="1">
      <alignment horizontal="center" vertical="center"/>
    </xf>
    <xf numFmtId="3" fontId="10" fillId="9" borderId="12" xfId="1" applyNumberFormat="1" applyFont="1" applyFill="1" applyBorder="1" applyAlignment="1"/>
    <xf numFmtId="3" fontId="14" fillId="6" borderId="12" xfId="1" applyNumberFormat="1" applyFont="1" applyFill="1" applyBorder="1"/>
    <xf numFmtId="167" fontId="14" fillId="6" borderId="43" xfId="1" applyNumberFormat="1" applyFont="1" applyFill="1" applyBorder="1"/>
    <xf numFmtId="3" fontId="10" fillId="9" borderId="1" xfId="1" applyNumberFormat="1" applyFont="1" applyFill="1" applyBorder="1" applyAlignment="1"/>
    <xf numFmtId="3" fontId="14" fillId="6" borderId="1" xfId="1" applyNumberFormat="1" applyFont="1" applyFill="1" applyBorder="1"/>
    <xf numFmtId="167" fontId="14" fillId="6" borderId="18" xfId="1" applyNumberFormat="1" applyFont="1" applyFill="1" applyBorder="1"/>
    <xf numFmtId="3" fontId="10" fillId="9" borderId="11" xfId="1" applyNumberFormat="1" applyFont="1" applyFill="1" applyBorder="1" applyAlignment="1"/>
    <xf numFmtId="3" fontId="14" fillId="6" borderId="11" xfId="1" applyNumberFormat="1" applyFont="1" applyFill="1" applyBorder="1"/>
    <xf numFmtId="167" fontId="14" fillId="6" borderId="20" xfId="1" applyNumberFormat="1" applyFont="1" applyFill="1" applyBorder="1"/>
    <xf numFmtId="3" fontId="8" fillId="6" borderId="24" xfId="1" applyNumberFormat="1" applyFont="1" applyFill="1" applyBorder="1"/>
    <xf numFmtId="167" fontId="8" fillId="6" borderId="37" xfId="1" applyNumberFormat="1" applyFont="1" applyFill="1" applyBorder="1"/>
    <xf numFmtId="49" fontId="8" fillId="2" borderId="2" xfId="3" applyNumberFormat="1" applyFont="1" applyFill="1" applyBorder="1" applyAlignment="1">
      <alignment horizontal="centerContinuous" vertical="center" wrapText="1"/>
    </xf>
    <xf numFmtId="49" fontId="8" fillId="2" borderId="3" xfId="3" applyNumberFormat="1" applyFont="1" applyFill="1" applyBorder="1" applyAlignment="1">
      <alignment horizontal="centerContinuous" vertical="center" wrapText="1"/>
    </xf>
    <xf numFmtId="49" fontId="8" fillId="2" borderId="4" xfId="3" applyNumberFormat="1" applyFont="1" applyFill="1" applyBorder="1" applyAlignment="1">
      <alignment horizontal="centerContinuous" vertical="center" wrapText="1"/>
    </xf>
    <xf numFmtId="49" fontId="8" fillId="2" borderId="2" xfId="3" applyNumberFormat="1" applyFont="1" applyFill="1" applyBorder="1" applyAlignment="1">
      <alignment horizontal="centerContinuous" vertical="center"/>
    </xf>
    <xf numFmtId="3" fontId="10" fillId="2" borderId="1" xfId="1" applyNumberFormat="1" applyFont="1" applyFill="1" applyBorder="1" applyAlignment="1"/>
    <xf numFmtId="167" fontId="14" fillId="6" borderId="1" xfId="1" applyNumberFormat="1" applyFont="1" applyFill="1" applyBorder="1"/>
    <xf numFmtId="3" fontId="8" fillId="6" borderId="1" xfId="1" applyNumberFormat="1" applyFont="1" applyFill="1" applyBorder="1"/>
    <xf numFmtId="167" fontId="8" fillId="6" borderId="1" xfId="1" applyNumberFormat="1" applyFont="1" applyFill="1" applyBorder="1"/>
    <xf numFmtId="0" fontId="14" fillId="0" borderId="0" xfId="1" applyFont="1" applyFill="1" applyBorder="1" applyAlignment="1">
      <alignment horizontal="center"/>
    </xf>
    <xf numFmtId="3" fontId="14" fillId="0" borderId="0" xfId="1" applyNumberFormat="1" applyFont="1" applyFill="1" applyBorder="1"/>
    <xf numFmtId="167" fontId="14" fillId="0" borderId="0" xfId="1" applyNumberFormat="1" applyFont="1" applyFill="1" applyBorder="1"/>
    <xf numFmtId="0" fontId="8" fillId="2" borderId="2" xfId="3" applyFont="1" applyFill="1" applyBorder="1" applyAlignment="1">
      <alignment horizontal="centerContinuous" vertical="center" wrapText="1"/>
    </xf>
    <xf numFmtId="0" fontId="8" fillId="2" borderId="3" xfId="3" applyFont="1" applyFill="1" applyBorder="1" applyAlignment="1">
      <alignment horizontal="centerContinuous" vertical="center" wrapText="1"/>
    </xf>
    <xf numFmtId="0" fontId="8" fillId="2" borderId="4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 wrapText="1"/>
    </xf>
    <xf numFmtId="165" fontId="14" fillId="3" borderId="1" xfId="1" applyNumberFormat="1" applyFont="1" applyFill="1" applyBorder="1" applyAlignment="1">
      <alignment horizontal="center" vertical="center" wrapText="1"/>
    </xf>
    <xf numFmtId="0" fontId="14" fillId="4" borderId="0" xfId="1" applyFont="1" applyFill="1" applyAlignment="1">
      <alignment horizontal="left" vertical="center" wrapText="1"/>
    </xf>
    <xf numFmtId="0" fontId="14" fillId="0" borderId="3" xfId="1" applyFont="1" applyBorder="1" applyAlignment="1">
      <alignment horizontal="center"/>
    </xf>
    <xf numFmtId="0" fontId="10" fillId="0" borderId="0" xfId="3" applyFont="1" applyFill="1" applyAlignment="1">
      <alignment horizontal="left" vertical="center" wrapText="1"/>
    </xf>
    <xf numFmtId="0" fontId="10" fillId="0" borderId="5" xfId="3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justify" vertical="center" wrapText="1"/>
    </xf>
    <xf numFmtId="0" fontId="8" fillId="0" borderId="0" xfId="1" applyFont="1" applyAlignment="1">
      <alignment horizontal="left" vertical="center" wrapText="1"/>
    </xf>
    <xf numFmtId="0" fontId="14" fillId="6" borderId="11" xfId="1" applyFont="1" applyFill="1" applyBorder="1" applyAlignment="1">
      <alignment horizontal="center" vertical="center" wrapText="1"/>
    </xf>
    <xf numFmtId="0" fontId="14" fillId="6" borderId="12" xfId="1" applyFont="1" applyFill="1" applyBorder="1" applyAlignment="1">
      <alignment horizontal="center" vertical="center" wrapText="1"/>
    </xf>
    <xf numFmtId="0" fontId="14" fillId="6" borderId="17" xfId="1" applyFont="1" applyFill="1" applyBorder="1" applyAlignment="1">
      <alignment horizontal="center"/>
    </xf>
    <xf numFmtId="0" fontId="14" fillId="6" borderId="4" xfId="1" applyFont="1" applyFill="1" applyBorder="1" applyAlignment="1">
      <alignment horizontal="center"/>
    </xf>
    <xf numFmtId="0" fontId="14" fillId="6" borderId="6" xfId="1" applyFont="1" applyFill="1" applyBorder="1" applyAlignment="1">
      <alignment horizontal="center" vertical="center" wrapText="1"/>
    </xf>
    <xf numFmtId="0" fontId="14" fillId="6" borderId="8" xfId="1" applyFont="1" applyFill="1" applyBorder="1" applyAlignment="1">
      <alignment horizontal="center" vertical="center" wrapText="1"/>
    </xf>
    <xf numFmtId="0" fontId="14" fillId="6" borderId="9" xfId="1" applyFont="1" applyFill="1" applyBorder="1" applyAlignment="1">
      <alignment horizontal="center" vertical="center" wrapText="1"/>
    </xf>
    <xf numFmtId="0" fontId="14" fillId="6" borderId="10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 wrapText="1"/>
    </xf>
    <xf numFmtId="0" fontId="14" fillId="6" borderId="16" xfId="1" applyFont="1" applyFill="1" applyBorder="1" applyAlignment="1">
      <alignment horizontal="center"/>
    </xf>
    <xf numFmtId="0" fontId="14" fillId="6" borderId="10" xfId="1" applyFont="1" applyFill="1" applyBorder="1" applyAlignment="1">
      <alignment horizontal="center"/>
    </xf>
    <xf numFmtId="0" fontId="8" fillId="9" borderId="2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0" fontId="8" fillId="9" borderId="4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/>
    </xf>
    <xf numFmtId="0" fontId="8" fillId="6" borderId="4" xfId="1" applyFont="1" applyFill="1" applyBorder="1" applyAlignment="1">
      <alignment horizontal="center"/>
    </xf>
    <xf numFmtId="0" fontId="35" fillId="6" borderId="6" xfId="1" applyFont="1" applyFill="1" applyBorder="1" applyAlignment="1">
      <alignment horizontal="center"/>
    </xf>
    <xf numFmtId="0" fontId="35" fillId="6" borderId="8" xfId="1" applyFont="1" applyFill="1" applyBorder="1" applyAlignment="1">
      <alignment horizontal="center"/>
    </xf>
    <xf numFmtId="0" fontId="35" fillId="6" borderId="9" xfId="1" applyFont="1" applyFill="1" applyBorder="1" applyAlignment="1">
      <alignment horizontal="center"/>
    </xf>
    <xf numFmtId="0" fontId="35" fillId="6" borderId="10" xfId="1" applyFont="1" applyFill="1" applyBorder="1" applyAlignment="1">
      <alignment horizontal="center"/>
    </xf>
    <xf numFmtId="0" fontId="8" fillId="6" borderId="2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14" fillId="4" borderId="0" xfId="1" applyFont="1" applyFill="1" applyAlignment="1">
      <alignment horizontal="left" vertical="center"/>
    </xf>
    <xf numFmtId="0" fontId="14" fillId="6" borderId="19" xfId="1" applyFont="1" applyFill="1" applyBorder="1" applyAlignment="1">
      <alignment horizontal="center"/>
    </xf>
    <xf numFmtId="0" fontId="14" fillId="6" borderId="8" xfId="1" applyFont="1" applyFill="1" applyBorder="1" applyAlignment="1">
      <alignment horizontal="center"/>
    </xf>
    <xf numFmtId="0" fontId="14" fillId="6" borderId="2" xfId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8" fillId="6" borderId="41" xfId="1" applyFont="1" applyFill="1" applyBorder="1" applyAlignment="1">
      <alignment horizontal="center" vertical="center" wrapText="1"/>
    </xf>
    <xf numFmtId="0" fontId="8" fillId="6" borderId="38" xfId="1" applyFont="1" applyFill="1" applyBorder="1" applyAlignment="1">
      <alignment horizontal="center" vertical="center" wrapText="1"/>
    </xf>
    <xf numFmtId="0" fontId="8" fillId="6" borderId="25" xfId="1" applyFont="1" applyFill="1" applyBorder="1" applyAlignment="1">
      <alignment horizontal="center" vertical="center" wrapText="1"/>
    </xf>
    <xf numFmtId="0" fontId="8" fillId="6" borderId="27" xfId="1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8" fillId="6" borderId="15" xfId="1" applyFont="1" applyFill="1" applyBorder="1" applyAlignment="1">
      <alignment horizontal="center" vertical="center"/>
    </xf>
    <xf numFmtId="0" fontId="8" fillId="6" borderId="13" xfId="1" applyFont="1" applyFill="1" applyBorder="1" applyAlignment="1">
      <alignment horizontal="center" vertical="center"/>
    </xf>
    <xf numFmtId="0" fontId="8" fillId="6" borderId="45" xfId="1" applyFont="1" applyFill="1" applyBorder="1" applyAlignment="1">
      <alignment horizontal="center" vertical="center" wrapText="1"/>
    </xf>
    <xf numFmtId="0" fontId="8" fillId="6" borderId="29" xfId="1" applyFont="1" applyFill="1" applyBorder="1" applyAlignment="1">
      <alignment horizontal="center" vertical="center" wrapText="1"/>
    </xf>
    <xf numFmtId="0" fontId="8" fillId="6" borderId="42" xfId="1" applyFont="1" applyFill="1" applyBorder="1" applyAlignment="1">
      <alignment horizontal="center" vertical="center" wrapText="1"/>
    </xf>
    <xf numFmtId="0" fontId="8" fillId="6" borderId="30" xfId="1" applyFont="1" applyFill="1" applyBorder="1" applyAlignment="1">
      <alignment horizontal="center" vertical="center" wrapText="1"/>
    </xf>
    <xf numFmtId="0" fontId="8" fillId="6" borderId="21" xfId="1" applyFont="1" applyFill="1" applyBorder="1" applyAlignment="1">
      <alignment horizontal="center"/>
    </xf>
    <xf numFmtId="0" fontId="8" fillId="6" borderId="23" xfId="1" applyFont="1" applyFill="1" applyBorder="1" applyAlignment="1">
      <alignment horizontal="center"/>
    </xf>
    <xf numFmtId="49" fontId="10" fillId="5" borderId="0" xfId="3" applyNumberFormat="1" applyFont="1" applyFill="1" applyBorder="1" applyAlignment="1">
      <alignment horizontal="left" vertical="center" wrapText="1"/>
    </xf>
    <xf numFmtId="169" fontId="14" fillId="9" borderId="4" xfId="1" applyNumberFormat="1" applyFont="1" applyFill="1" applyBorder="1" applyAlignment="1">
      <alignment horizontal="right"/>
    </xf>
    <xf numFmtId="169" fontId="14" fillId="9" borderId="18" xfId="1" applyNumberFormat="1" applyFont="1" applyFill="1" applyBorder="1" applyAlignment="1">
      <alignment horizontal="right"/>
    </xf>
    <xf numFmtId="169" fontId="14" fillId="9" borderId="8" xfId="1" applyNumberFormat="1" applyFont="1" applyFill="1" applyBorder="1" applyAlignment="1">
      <alignment horizontal="right"/>
    </xf>
    <xf numFmtId="169" fontId="14" fillId="9" borderId="20" xfId="1" applyNumberFormat="1" applyFont="1" applyFill="1" applyBorder="1" applyAlignment="1">
      <alignment horizontal="right"/>
    </xf>
    <xf numFmtId="169" fontId="8" fillId="10" borderId="22" xfId="1" applyNumberFormat="1" applyFont="1" applyFill="1" applyBorder="1" applyAlignment="1">
      <alignment horizontal="right"/>
    </xf>
    <xf numFmtId="169" fontId="8" fillId="10" borderId="46" xfId="1" applyNumberFormat="1" applyFont="1" applyFill="1" applyBorder="1" applyAlignment="1">
      <alignment horizontal="right"/>
    </xf>
    <xf numFmtId="166" fontId="14" fillId="6" borderId="42" xfId="1" applyNumberFormat="1" applyFont="1" applyFill="1" applyBorder="1" applyAlignment="1">
      <alignment horizontal="center" vertical="center" wrapText="1"/>
    </xf>
    <xf numFmtId="166" fontId="14" fillId="6" borderId="30" xfId="1" applyNumberFormat="1" applyFont="1" applyFill="1" applyBorder="1" applyAlignment="1">
      <alignment horizontal="center" vertical="center" wrapText="1"/>
    </xf>
    <xf numFmtId="0" fontId="12" fillId="6" borderId="50" xfId="1" applyFont="1" applyFill="1" applyBorder="1" applyAlignment="1">
      <alignment horizontal="center" vertical="center" wrapText="1"/>
    </xf>
    <xf numFmtId="0" fontId="12" fillId="6" borderId="51" xfId="1" applyFont="1" applyFill="1" applyBorder="1" applyAlignment="1">
      <alignment horizontal="center" vertical="center" wrapText="1"/>
    </xf>
    <xf numFmtId="0" fontId="31" fillId="6" borderId="15" xfId="1" applyFont="1" applyFill="1" applyBorder="1" applyAlignment="1">
      <alignment horizontal="center" vertical="center" wrapText="1"/>
    </xf>
    <xf numFmtId="0" fontId="31" fillId="6" borderId="13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/>
    </xf>
    <xf numFmtId="166" fontId="12" fillId="6" borderId="42" xfId="1" applyNumberFormat="1" applyFont="1" applyFill="1" applyBorder="1" applyAlignment="1">
      <alignment horizontal="center" vertical="center" wrapText="1"/>
    </xf>
    <xf numFmtId="166" fontId="12" fillId="6" borderId="30" xfId="1" applyNumberFormat="1" applyFont="1" applyFill="1" applyBorder="1" applyAlignment="1">
      <alignment horizontal="center" vertical="center" wrapText="1"/>
    </xf>
    <xf numFmtId="0" fontId="12" fillId="6" borderId="50" xfId="1" applyFont="1" applyFill="1" applyBorder="1" applyAlignment="1">
      <alignment horizontal="center" wrapText="1"/>
    </xf>
    <xf numFmtId="0" fontId="12" fillId="6" borderId="51" xfId="1" applyFont="1" applyFill="1" applyBorder="1" applyAlignment="1">
      <alignment horizontal="center" wrapText="1"/>
    </xf>
    <xf numFmtId="0" fontId="8" fillId="6" borderId="36" xfId="1" applyFont="1" applyFill="1" applyBorder="1" applyAlignment="1">
      <alignment horizontal="center" vertical="center" wrapText="1"/>
    </xf>
    <xf numFmtId="0" fontId="8" fillId="6" borderId="46" xfId="1" applyFont="1" applyFill="1" applyBorder="1" applyAlignment="1">
      <alignment horizontal="center" vertical="center" wrapText="1"/>
    </xf>
    <xf numFmtId="169" fontId="14" fillId="9" borderId="13" xfId="1" applyNumberFormat="1" applyFont="1" applyFill="1" applyBorder="1" applyAlignment="1">
      <alignment horizontal="right" vertical="center"/>
    </xf>
    <xf numFmtId="169" fontId="14" fillId="9" borderId="48" xfId="1" applyNumberFormat="1" applyFont="1" applyFill="1" applyBorder="1" applyAlignment="1">
      <alignment horizontal="right" vertical="center"/>
    </xf>
    <xf numFmtId="0" fontId="10" fillId="7" borderId="0" xfId="3" applyFont="1" applyFill="1" applyAlignment="1">
      <alignment horizontal="left" vertical="center"/>
    </xf>
    <xf numFmtId="0" fontId="8" fillId="6" borderId="50" xfId="1" applyFont="1" applyFill="1" applyBorder="1" applyAlignment="1">
      <alignment horizontal="center" vertical="center" wrapText="1"/>
    </xf>
    <xf numFmtId="0" fontId="8" fillId="6" borderId="55" xfId="1" applyFont="1" applyFill="1" applyBorder="1" applyAlignment="1">
      <alignment horizontal="center" vertical="center" wrapText="1"/>
    </xf>
    <xf numFmtId="166" fontId="31" fillId="6" borderId="42" xfId="1" applyNumberFormat="1" applyFont="1" applyFill="1" applyBorder="1" applyAlignment="1">
      <alignment horizontal="center" vertical="center" wrapText="1"/>
    </xf>
    <xf numFmtId="166" fontId="31" fillId="6" borderId="57" xfId="1" applyNumberFormat="1" applyFont="1" applyFill="1" applyBorder="1" applyAlignment="1">
      <alignment horizontal="center" vertical="center" wrapText="1"/>
    </xf>
    <xf numFmtId="166" fontId="31" fillId="6" borderId="30" xfId="1" applyNumberFormat="1" applyFont="1" applyFill="1" applyBorder="1" applyAlignment="1">
      <alignment horizontal="center" vertical="center" wrapText="1"/>
    </xf>
    <xf numFmtId="0" fontId="1" fillId="0" borderId="1" xfId="1" applyBorder="1" applyAlignment="1" applyProtection="1">
      <alignment horizontal="center"/>
      <protection locked="0"/>
    </xf>
    <xf numFmtId="0" fontId="22" fillId="0" borderId="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4" fillId="8" borderId="2" xfId="1" applyFont="1" applyFill="1" applyBorder="1" applyAlignment="1">
      <alignment horizontal="center" vertical="center" wrapText="1"/>
    </xf>
    <xf numFmtId="0" fontId="24" fillId="8" borderId="3" xfId="1" applyFont="1" applyFill="1" applyBorder="1" applyAlignment="1">
      <alignment horizontal="center" vertical="center" wrapText="1"/>
    </xf>
    <xf numFmtId="0" fontId="24" fillId="8" borderId="4" xfId="1" applyFont="1" applyFill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3 2" xfId="4" xr:uid="{00000000-0005-0000-0000-000004000000}"/>
    <cellStyle name="Normalny 4" xfId="5" xr:uid="{00000000-0005-0000-0000-000005000000}"/>
  </cellStyles>
  <dxfs count="36"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zoomScale="110" zoomScaleNormal="110" zoomScalePageLayoutView="84" workbookViewId="0">
      <selection activeCell="C45" sqref="C45"/>
    </sheetView>
  </sheetViews>
  <sheetFormatPr defaultColWidth="9.1796875" defaultRowHeight="14"/>
  <cols>
    <col min="1" max="1" width="1.81640625" style="1" customWidth="1"/>
    <col min="2" max="2" width="5.26953125" style="1" customWidth="1"/>
    <col min="3" max="3" width="18.26953125" style="1" customWidth="1"/>
    <col min="4" max="5" width="14.453125" style="1" customWidth="1"/>
    <col min="6" max="6" width="18.7265625" style="1" customWidth="1"/>
    <col min="7" max="9" width="14.453125" style="1" customWidth="1"/>
    <col min="10" max="10" width="62.81640625" style="1" customWidth="1"/>
    <col min="11" max="11" width="6.453125" style="2" hidden="1" customWidth="1"/>
    <col min="12" max="13" width="10.26953125" style="1" customWidth="1"/>
    <col min="14" max="16384" width="9.1796875" style="1"/>
  </cols>
  <sheetData>
    <row r="1" spans="1:12" ht="15.5">
      <c r="B1" s="243"/>
      <c r="C1" s="243"/>
      <c r="D1" s="243"/>
      <c r="G1" s="244"/>
      <c r="H1" s="244"/>
    </row>
    <row r="2" spans="1:12" ht="58" customHeight="1">
      <c r="A2" s="3"/>
      <c r="B2" s="245" t="s">
        <v>1078</v>
      </c>
      <c r="C2" s="245"/>
      <c r="D2" s="245"/>
      <c r="E2" s="245"/>
      <c r="F2" s="245"/>
      <c r="G2" s="245"/>
      <c r="H2" s="245"/>
      <c r="I2" s="245"/>
      <c r="J2" s="245"/>
    </row>
    <row r="3" spans="1:12" ht="15.5" customHeight="1">
      <c r="A3" s="3"/>
      <c r="B3" s="186"/>
      <c r="C3" s="186"/>
      <c r="D3" s="186"/>
      <c r="E3" s="186"/>
      <c r="F3" s="186"/>
      <c r="G3" s="186"/>
      <c r="H3" s="186"/>
      <c r="I3" s="186"/>
      <c r="J3" s="186"/>
    </row>
    <row r="4" spans="1:12" ht="43" customHeight="1">
      <c r="A4" s="6"/>
      <c r="B4" s="253" t="s">
        <v>1079</v>
      </c>
      <c r="C4" s="253"/>
      <c r="D4" s="253"/>
      <c r="E4" s="253"/>
      <c r="F4" s="253"/>
      <c r="G4" s="253"/>
      <c r="H4" s="253"/>
      <c r="I4" s="253"/>
      <c r="J4" s="253"/>
      <c r="K4" s="13"/>
    </row>
    <row r="5" spans="1:12" ht="15.5" customHeight="1">
      <c r="A5" s="3"/>
      <c r="B5" s="4"/>
      <c r="C5" s="4"/>
      <c r="D5" s="4"/>
      <c r="E5" s="4"/>
      <c r="F5" s="4"/>
      <c r="G5" s="4"/>
      <c r="H5" s="4"/>
      <c r="I5" s="4"/>
      <c r="J5" s="4"/>
    </row>
    <row r="6" spans="1:12" ht="15.5">
      <c r="A6" s="6"/>
      <c r="B6" s="6" t="s">
        <v>1</v>
      </c>
      <c r="C6" s="6"/>
      <c r="D6" s="6"/>
      <c r="E6" s="6"/>
      <c r="F6" s="6"/>
      <c r="G6" s="247" t="s">
        <v>2</v>
      </c>
      <c r="H6" s="248"/>
      <c r="I6" s="248"/>
      <c r="J6" s="249"/>
      <c r="K6" s="10"/>
      <c r="L6" s="11"/>
    </row>
    <row r="7" spans="1:12" ht="15.5">
      <c r="A7" s="6"/>
      <c r="B7" s="6" t="s">
        <v>3</v>
      </c>
      <c r="C7" s="6"/>
      <c r="D7" s="6"/>
      <c r="E7" s="6"/>
      <c r="F7" s="6"/>
      <c r="G7" s="247"/>
      <c r="H7" s="248"/>
      <c r="I7" s="248"/>
      <c r="J7" s="249"/>
      <c r="K7" s="10"/>
      <c r="L7" s="11"/>
    </row>
    <row r="8" spans="1:12" ht="15.5">
      <c r="A8" s="6"/>
      <c r="B8" s="6"/>
      <c r="C8" s="6"/>
      <c r="D8" s="6"/>
      <c r="E8" s="6"/>
      <c r="F8" s="6"/>
      <c r="G8" s="6"/>
      <c r="H8" s="6"/>
      <c r="I8" s="6"/>
      <c r="J8" s="6"/>
      <c r="K8" s="10"/>
      <c r="L8" s="11"/>
    </row>
    <row r="9" spans="1:12" ht="15.5">
      <c r="A9" s="6"/>
      <c r="B9" s="12" t="s">
        <v>4</v>
      </c>
      <c r="D9" s="6"/>
      <c r="E9" s="6"/>
      <c r="F9" s="6"/>
      <c r="G9" s="6"/>
      <c r="H9" s="6"/>
      <c r="I9" s="6"/>
      <c r="J9" s="6"/>
      <c r="K9" s="13"/>
    </row>
    <row r="10" spans="1:12" ht="15.5">
      <c r="A10" s="6"/>
      <c r="B10" s="6"/>
      <c r="C10" s="6"/>
      <c r="D10" s="6"/>
      <c r="E10" s="6"/>
      <c r="F10" s="6"/>
      <c r="G10" s="6"/>
      <c r="H10" s="6"/>
      <c r="I10" s="6"/>
      <c r="J10" s="6"/>
      <c r="K10" s="13"/>
    </row>
    <row r="11" spans="1:12" ht="18.5">
      <c r="A11" s="6"/>
      <c r="B11" s="6" t="s">
        <v>703</v>
      </c>
      <c r="C11" s="6"/>
      <c r="D11" s="6"/>
      <c r="E11" s="6"/>
      <c r="F11" s="6"/>
      <c r="G11" s="250" t="s">
        <v>5</v>
      </c>
      <c r="H11" s="250"/>
      <c r="I11" s="250"/>
      <c r="J11" s="250"/>
      <c r="K11" s="10"/>
    </row>
    <row r="12" spans="1:12" ht="15.5">
      <c r="A12" s="6"/>
      <c r="B12" s="6"/>
      <c r="C12" s="6"/>
      <c r="D12" s="6"/>
      <c r="E12" s="6"/>
      <c r="F12" s="6"/>
      <c r="G12" s="6"/>
      <c r="H12" s="6"/>
      <c r="I12" s="6"/>
      <c r="J12" s="6"/>
      <c r="K12" s="13"/>
    </row>
    <row r="13" spans="1:12" ht="24" customHeight="1">
      <c r="A13" s="6"/>
      <c r="B13" s="188" t="s">
        <v>1081</v>
      </c>
      <c r="C13" s="14"/>
      <c r="D13" s="14"/>
      <c r="E13" s="14"/>
      <c r="F13" s="14"/>
      <c r="G13" s="14"/>
      <c r="H13" s="14"/>
      <c r="I13" s="14"/>
      <c r="J13" s="187"/>
      <c r="K13" s="13"/>
    </row>
    <row r="14" spans="1:12" ht="15.5">
      <c r="A14" s="6"/>
      <c r="B14" s="15"/>
      <c r="C14" s="16"/>
      <c r="D14" s="16"/>
      <c r="E14" s="16"/>
      <c r="F14" s="16"/>
      <c r="G14" s="16"/>
      <c r="H14" s="16"/>
      <c r="I14" s="16"/>
      <c r="J14" s="16"/>
      <c r="K14" s="13"/>
    </row>
    <row r="15" spans="1:12" ht="15.5">
      <c r="A15" s="6"/>
      <c r="B15" s="6" t="s">
        <v>6</v>
      </c>
      <c r="C15" s="6"/>
      <c r="D15" s="6"/>
      <c r="E15" s="6"/>
      <c r="F15" s="6"/>
      <c r="G15" s="246"/>
      <c r="H15" s="246"/>
      <c r="I15" s="246"/>
      <c r="J15" s="246"/>
      <c r="K15" s="13"/>
    </row>
    <row r="16" spans="1:12" ht="15.5">
      <c r="A16" s="6"/>
      <c r="B16" s="6" t="s">
        <v>7</v>
      </c>
      <c r="C16" s="6"/>
      <c r="D16" s="6"/>
      <c r="E16" s="6"/>
      <c r="F16" s="6"/>
      <c r="G16" s="246"/>
      <c r="H16" s="246"/>
      <c r="I16" s="246"/>
      <c r="J16" s="246"/>
      <c r="K16" s="13"/>
    </row>
    <row r="17" spans="1:11" ht="15.5">
      <c r="A17" s="6"/>
      <c r="B17" s="6" t="s">
        <v>8</v>
      </c>
      <c r="C17" s="6"/>
      <c r="D17" s="6"/>
      <c r="E17" s="6"/>
      <c r="F17" s="6"/>
      <c r="G17" s="251"/>
      <c r="H17" s="251"/>
      <c r="I17" s="251"/>
      <c r="J17" s="251"/>
      <c r="K17" s="13"/>
    </row>
    <row r="18" spans="1:11" ht="15.5">
      <c r="A18" s="6"/>
      <c r="B18" s="6" t="s">
        <v>9</v>
      </c>
      <c r="C18" s="6"/>
      <c r="D18" s="6"/>
      <c r="E18" s="6"/>
      <c r="F18" s="6"/>
      <c r="G18" s="246"/>
      <c r="H18" s="246"/>
      <c r="I18" s="246"/>
      <c r="J18" s="246"/>
      <c r="K18" s="13"/>
    </row>
    <row r="19" spans="1:11" ht="15.5">
      <c r="A19" s="6"/>
      <c r="B19" s="6" t="s">
        <v>10</v>
      </c>
      <c r="C19" s="6"/>
      <c r="D19" s="6"/>
      <c r="E19" s="6"/>
      <c r="F19" s="6"/>
      <c r="G19" s="252"/>
      <c r="H19" s="252"/>
      <c r="I19" s="252"/>
      <c r="J19" s="252"/>
      <c r="K19" s="13"/>
    </row>
    <row r="20" spans="1:11" ht="15.5">
      <c r="A20" s="6"/>
      <c r="B20" s="6" t="s">
        <v>11</v>
      </c>
      <c r="C20" s="6"/>
      <c r="D20" s="6"/>
      <c r="E20" s="6"/>
      <c r="F20" s="6"/>
      <c r="G20" s="246"/>
      <c r="H20" s="246"/>
      <c r="I20" s="246"/>
      <c r="J20" s="246"/>
      <c r="K20" s="13"/>
    </row>
    <row r="21" spans="1:11" ht="15.5">
      <c r="A21" s="6"/>
      <c r="B21" s="17" t="s">
        <v>12</v>
      </c>
      <c r="C21" s="6"/>
      <c r="D21" s="6"/>
      <c r="E21" s="6"/>
      <c r="F21" s="6"/>
      <c r="G21" s="247"/>
      <c r="H21" s="248"/>
      <c r="I21" s="248"/>
      <c r="J21" s="249"/>
      <c r="K21" s="13"/>
    </row>
    <row r="22" spans="1:11" ht="15.5">
      <c r="A22" s="6"/>
      <c r="B22" s="6" t="s">
        <v>13</v>
      </c>
      <c r="C22" s="6"/>
      <c r="D22" s="6"/>
      <c r="E22" s="6"/>
      <c r="F22" s="6"/>
      <c r="G22" s="246"/>
      <c r="H22" s="246"/>
      <c r="I22" s="246"/>
      <c r="J22" s="246"/>
      <c r="K22" s="13"/>
    </row>
    <row r="23" spans="1:11" ht="15.5">
      <c r="A23" s="6"/>
      <c r="B23" s="6" t="s">
        <v>14</v>
      </c>
      <c r="C23" s="6"/>
      <c r="D23" s="6"/>
      <c r="E23" s="6"/>
      <c r="F23" s="6"/>
      <c r="G23" s="246"/>
      <c r="H23" s="246"/>
      <c r="I23" s="246"/>
      <c r="J23" s="246"/>
      <c r="K23" s="13"/>
    </row>
    <row r="24" spans="1:11" ht="15.5">
      <c r="A24" s="6"/>
      <c r="B24" s="6" t="s">
        <v>15</v>
      </c>
      <c r="C24" s="6"/>
      <c r="D24" s="6"/>
      <c r="E24" s="6"/>
      <c r="F24" s="6"/>
      <c r="G24" s="246"/>
      <c r="H24" s="246"/>
      <c r="I24" s="246"/>
      <c r="J24" s="246"/>
      <c r="K24" s="13"/>
    </row>
    <row r="25" spans="1:11" ht="15.5">
      <c r="A25" s="6"/>
      <c r="B25" s="6" t="s">
        <v>16</v>
      </c>
      <c r="C25" s="6"/>
      <c r="D25" s="6"/>
      <c r="E25" s="6"/>
      <c r="F25" s="6"/>
      <c r="G25" s="246"/>
      <c r="H25" s="246"/>
      <c r="I25" s="246"/>
      <c r="J25" s="246"/>
      <c r="K25" s="13"/>
    </row>
    <row r="26" spans="1:11" ht="15.5">
      <c r="A26" s="6"/>
      <c r="B26" s="6"/>
      <c r="C26" s="6"/>
      <c r="D26" s="6"/>
      <c r="E26" s="6"/>
      <c r="F26" s="6"/>
      <c r="G26" s="254"/>
      <c r="H26" s="254"/>
      <c r="I26" s="254"/>
      <c r="J26" s="254"/>
      <c r="K26" s="13"/>
    </row>
    <row r="27" spans="1:11" ht="15.5">
      <c r="A27" s="6"/>
      <c r="B27" s="18" t="s">
        <v>17</v>
      </c>
      <c r="C27" s="6"/>
      <c r="D27" s="6"/>
      <c r="E27" s="6"/>
      <c r="F27" s="6"/>
      <c r="G27" s="246"/>
      <c r="H27" s="246"/>
      <c r="I27" s="246"/>
      <c r="J27" s="246"/>
      <c r="K27" s="13"/>
    </row>
    <row r="28" spans="1:11" ht="15.5">
      <c r="A28" s="6"/>
      <c r="B28" s="18" t="s">
        <v>13</v>
      </c>
      <c r="C28" s="6"/>
      <c r="D28" s="6"/>
      <c r="E28" s="6"/>
      <c r="F28" s="6"/>
      <c r="G28" s="246"/>
      <c r="H28" s="246"/>
      <c r="I28" s="246"/>
      <c r="J28" s="246"/>
      <c r="K28" s="13"/>
    </row>
    <row r="29" spans="1:11" ht="15.5">
      <c r="A29" s="6"/>
      <c r="B29" s="18" t="s">
        <v>9</v>
      </c>
      <c r="C29" s="6"/>
      <c r="D29" s="6"/>
      <c r="E29" s="6"/>
      <c r="F29" s="6"/>
      <c r="G29" s="246"/>
      <c r="H29" s="246"/>
      <c r="I29" s="246"/>
      <c r="J29" s="246"/>
      <c r="K29" s="13"/>
    </row>
    <row r="30" spans="1:11" ht="15.5">
      <c r="A30" s="6"/>
      <c r="B30" s="18" t="s">
        <v>10</v>
      </c>
      <c r="C30" s="6"/>
      <c r="D30" s="6"/>
      <c r="E30" s="6"/>
      <c r="F30" s="6"/>
      <c r="G30" s="246"/>
      <c r="H30" s="246"/>
      <c r="I30" s="246"/>
      <c r="J30" s="246"/>
      <c r="K30" s="13"/>
    </row>
    <row r="31" spans="1:11" ht="15.5">
      <c r="A31" s="6"/>
      <c r="B31" s="18" t="s">
        <v>11</v>
      </c>
      <c r="C31" s="6"/>
      <c r="D31" s="6"/>
      <c r="E31" s="6"/>
      <c r="F31" s="6"/>
      <c r="G31" s="246"/>
      <c r="H31" s="246"/>
      <c r="I31" s="246"/>
      <c r="J31" s="246"/>
      <c r="K31" s="13"/>
    </row>
    <row r="32" spans="1:11" ht="15.5">
      <c r="A32" s="6"/>
      <c r="B32" s="19" t="s">
        <v>14</v>
      </c>
      <c r="C32" s="6"/>
      <c r="D32" s="6"/>
      <c r="E32" s="6"/>
      <c r="F32" s="6"/>
      <c r="G32" s="246"/>
      <c r="H32" s="246"/>
      <c r="I32" s="246"/>
      <c r="J32" s="246"/>
      <c r="K32" s="13"/>
    </row>
    <row r="33" spans="1:11" ht="15.5">
      <c r="A33" s="6"/>
      <c r="B33" s="18" t="s">
        <v>15</v>
      </c>
      <c r="C33" s="6"/>
      <c r="D33" s="6"/>
      <c r="E33" s="6"/>
      <c r="F33" s="6"/>
      <c r="G33" s="246"/>
      <c r="H33" s="246"/>
      <c r="I33" s="246"/>
      <c r="J33" s="246"/>
      <c r="K33" s="13"/>
    </row>
    <row r="34" spans="1:11" ht="15.5">
      <c r="A34" s="6"/>
      <c r="B34" s="18" t="s">
        <v>16</v>
      </c>
      <c r="C34" s="6"/>
      <c r="D34" s="6"/>
      <c r="E34" s="6"/>
      <c r="F34" s="6"/>
      <c r="G34" s="246"/>
      <c r="H34" s="246"/>
      <c r="I34" s="246"/>
      <c r="J34" s="246"/>
      <c r="K34" s="13"/>
    </row>
    <row r="35" spans="1:11" ht="15.5">
      <c r="A35" s="6"/>
      <c r="B35" s="18"/>
      <c r="C35" s="6"/>
      <c r="D35" s="6"/>
      <c r="E35" s="6"/>
      <c r="F35" s="6"/>
      <c r="G35" s="6"/>
      <c r="H35" s="6"/>
      <c r="I35" s="6"/>
      <c r="J35" s="6"/>
      <c r="K35" s="13"/>
    </row>
    <row r="36" spans="1:11" s="23" customFormat="1" ht="24" customHeight="1">
      <c r="A36" s="20"/>
      <c r="B36" s="21" t="s">
        <v>1082</v>
      </c>
      <c r="C36" s="21"/>
      <c r="D36" s="21"/>
      <c r="E36" s="21"/>
      <c r="F36" s="21"/>
      <c r="G36" s="21"/>
      <c r="H36" s="21"/>
      <c r="I36" s="21"/>
      <c r="J36" s="21"/>
      <c r="K36" s="22"/>
    </row>
    <row r="37" spans="1:11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13"/>
    </row>
    <row r="38" spans="1:11" ht="15.5">
      <c r="A38" s="6"/>
      <c r="B38" s="6" t="s">
        <v>18</v>
      </c>
      <c r="C38" s="6"/>
      <c r="D38" s="6"/>
      <c r="E38" s="6"/>
      <c r="F38" s="6"/>
      <c r="G38" s="246"/>
      <c r="H38" s="246"/>
      <c r="I38" s="246"/>
      <c r="J38" s="246"/>
      <c r="K38" s="13"/>
    </row>
    <row r="39" spans="1:11" ht="15.5">
      <c r="A39" s="6"/>
      <c r="B39" s="6" t="s">
        <v>19</v>
      </c>
      <c r="C39" s="6"/>
      <c r="D39" s="6"/>
      <c r="E39" s="6"/>
      <c r="F39" s="6"/>
      <c r="G39" s="246"/>
      <c r="H39" s="246"/>
      <c r="I39" s="246"/>
      <c r="J39" s="246"/>
      <c r="K39" s="13"/>
    </row>
    <row r="40" spans="1:11" ht="42" customHeight="1">
      <c r="A40" s="6"/>
      <c r="B40" s="255" t="s">
        <v>20</v>
      </c>
      <c r="C40" s="255"/>
      <c r="D40" s="255"/>
      <c r="E40" s="255"/>
      <c r="F40" s="256"/>
      <c r="G40" s="246"/>
      <c r="H40" s="246"/>
      <c r="I40" s="246"/>
      <c r="J40" s="246"/>
      <c r="K40" s="13"/>
    </row>
    <row r="41" spans="1:11" ht="18.5">
      <c r="A41" s="6"/>
      <c r="B41" s="6" t="s">
        <v>1069</v>
      </c>
      <c r="C41" s="6"/>
      <c r="D41" s="6"/>
      <c r="E41" s="6"/>
      <c r="F41" s="6"/>
      <c r="G41" s="247" t="s">
        <v>5</v>
      </c>
      <c r="H41" s="248"/>
      <c r="I41" s="248"/>
      <c r="J41" s="249"/>
      <c r="K41" s="13"/>
    </row>
    <row r="42" spans="1:11" ht="15.5">
      <c r="A42" s="6"/>
      <c r="B42" s="19" t="s">
        <v>7</v>
      </c>
      <c r="C42" s="6"/>
      <c r="D42" s="6"/>
      <c r="E42" s="6"/>
      <c r="F42" s="6"/>
      <c r="G42" s="246"/>
      <c r="H42" s="246"/>
      <c r="I42" s="246"/>
      <c r="J42" s="246"/>
      <c r="K42" s="13"/>
    </row>
    <row r="43" spans="1:11" ht="15.5">
      <c r="A43" s="6"/>
      <c r="B43" s="19" t="s">
        <v>8</v>
      </c>
      <c r="C43" s="6"/>
      <c r="D43" s="6"/>
      <c r="E43" s="6"/>
      <c r="F43" s="6"/>
      <c r="G43" s="247"/>
      <c r="H43" s="248"/>
      <c r="I43" s="248"/>
      <c r="J43" s="249"/>
      <c r="K43" s="13"/>
    </row>
    <row r="44" spans="1:11" ht="15.5">
      <c r="A44" s="6"/>
      <c r="B44" s="19" t="s">
        <v>9</v>
      </c>
      <c r="C44" s="6"/>
      <c r="D44" s="6"/>
      <c r="E44" s="6"/>
      <c r="F44" s="6"/>
      <c r="G44" s="247"/>
      <c r="H44" s="248"/>
      <c r="I44" s="248"/>
      <c r="J44" s="249"/>
      <c r="K44" s="13"/>
    </row>
    <row r="45" spans="1:11" ht="15.5">
      <c r="A45" s="6"/>
      <c r="B45" s="19" t="s">
        <v>10</v>
      </c>
      <c r="C45" s="6"/>
      <c r="D45" s="6"/>
      <c r="E45" s="6"/>
      <c r="F45" s="6"/>
      <c r="G45" s="246"/>
      <c r="H45" s="246"/>
      <c r="I45" s="246"/>
      <c r="J45" s="246"/>
      <c r="K45" s="13"/>
    </row>
    <row r="46" spans="1:11" ht="15.5">
      <c r="A46" s="6"/>
      <c r="B46" s="19" t="s">
        <v>11</v>
      </c>
      <c r="C46" s="6"/>
      <c r="D46" s="6"/>
      <c r="E46" s="6"/>
      <c r="F46" s="6"/>
      <c r="G46" s="246"/>
      <c r="H46" s="246"/>
      <c r="I46" s="246"/>
      <c r="J46" s="246"/>
      <c r="K46" s="13"/>
    </row>
    <row r="47" spans="1:11" ht="15.5">
      <c r="A47" s="6"/>
      <c r="B47" s="17" t="s">
        <v>17</v>
      </c>
      <c r="C47" s="6"/>
      <c r="D47" s="24"/>
      <c r="E47" s="6"/>
      <c r="F47" s="6"/>
      <c r="G47" s="246"/>
      <c r="H47" s="246"/>
      <c r="I47" s="246"/>
      <c r="J47" s="246"/>
      <c r="K47" s="13"/>
    </row>
    <row r="48" spans="1:11" ht="15.5">
      <c r="A48" s="6"/>
      <c r="B48" s="19" t="s">
        <v>13</v>
      </c>
      <c r="C48" s="6"/>
      <c r="D48" s="6"/>
      <c r="E48" s="6"/>
      <c r="F48" s="6"/>
      <c r="G48" s="246"/>
      <c r="H48" s="246"/>
      <c r="I48" s="246"/>
      <c r="J48" s="246"/>
      <c r="K48" s="13"/>
    </row>
    <row r="49" spans="1:11" ht="15.5">
      <c r="A49" s="6"/>
      <c r="B49" s="19" t="s">
        <v>14</v>
      </c>
      <c r="C49" s="6"/>
      <c r="D49" s="6"/>
      <c r="E49" s="6"/>
      <c r="F49" s="6"/>
      <c r="G49" s="246"/>
      <c r="H49" s="246"/>
      <c r="I49" s="246"/>
      <c r="J49" s="246"/>
      <c r="K49" s="13"/>
    </row>
    <row r="50" spans="1:11" ht="15.5">
      <c r="A50" s="6"/>
      <c r="B50" s="19" t="s">
        <v>15</v>
      </c>
      <c r="C50" s="6"/>
      <c r="D50" s="6"/>
      <c r="E50" s="6"/>
      <c r="F50" s="6"/>
      <c r="G50" s="246"/>
      <c r="H50" s="246"/>
      <c r="I50" s="246"/>
      <c r="J50" s="246"/>
      <c r="K50" s="13"/>
    </row>
    <row r="51" spans="1:11" ht="15.5">
      <c r="A51" s="6"/>
      <c r="B51" s="19" t="s">
        <v>16</v>
      </c>
      <c r="C51" s="6"/>
      <c r="D51" s="6"/>
      <c r="E51" s="6"/>
      <c r="F51" s="6"/>
      <c r="G51" s="246"/>
      <c r="H51" s="246"/>
      <c r="I51" s="246"/>
      <c r="J51" s="246"/>
      <c r="K51" s="13"/>
    </row>
    <row r="52" spans="1:11" ht="15.5">
      <c r="A52" s="6"/>
      <c r="B52" s="6"/>
      <c r="C52" s="6"/>
      <c r="D52" s="6"/>
      <c r="E52" s="6"/>
      <c r="F52" s="6"/>
      <c r="G52" s="254"/>
      <c r="H52" s="254"/>
      <c r="I52" s="254"/>
      <c r="J52" s="254"/>
      <c r="K52" s="13"/>
    </row>
    <row r="53" spans="1:11" ht="18.5">
      <c r="A53" s="6"/>
      <c r="B53" s="6" t="s">
        <v>707</v>
      </c>
      <c r="C53" s="6"/>
      <c r="D53" s="6"/>
      <c r="E53" s="25"/>
      <c r="F53" s="6"/>
      <c r="G53" s="246"/>
      <c r="H53" s="246"/>
      <c r="I53" s="246"/>
      <c r="J53" s="246"/>
      <c r="K53" s="13"/>
    </row>
    <row r="54" spans="1:11" ht="15.5">
      <c r="A54" s="6"/>
      <c r="B54" s="6"/>
      <c r="C54" s="6"/>
      <c r="D54" s="6"/>
      <c r="E54" s="6"/>
      <c r="F54" s="6"/>
      <c r="G54" s="6"/>
      <c r="H54" s="6"/>
      <c r="I54" s="26"/>
      <c r="J54" s="26"/>
      <c r="K54" s="27"/>
    </row>
    <row r="55" spans="1:11" ht="15.5">
      <c r="A55" s="6"/>
      <c r="B55" s="6"/>
      <c r="C55" s="6"/>
      <c r="D55" s="6"/>
      <c r="E55" s="6"/>
      <c r="F55" s="6"/>
      <c r="G55" s="6"/>
      <c r="H55" s="6"/>
      <c r="I55" s="257"/>
      <c r="J55" s="257"/>
      <c r="K55" s="257"/>
    </row>
    <row r="56" spans="1:11" ht="15.5">
      <c r="A56" s="6"/>
      <c r="C56" s="6"/>
      <c r="D56" s="6"/>
      <c r="E56" s="6"/>
      <c r="F56" s="6"/>
      <c r="G56" s="6"/>
      <c r="H56" s="6"/>
      <c r="I56" s="257"/>
      <c r="J56" s="257"/>
      <c r="K56" s="257"/>
    </row>
    <row r="57" spans="1:11" s="9" customFormat="1" ht="22.5" customHeight="1">
      <c r="A57" s="8"/>
      <c r="B57" s="8" t="s">
        <v>704</v>
      </c>
      <c r="C57" s="8"/>
      <c r="D57" s="8"/>
      <c r="E57" s="8"/>
      <c r="F57" s="172"/>
      <c r="G57" s="8"/>
      <c r="H57" s="8"/>
      <c r="I57" s="8"/>
      <c r="J57" s="8"/>
      <c r="K57" s="10"/>
    </row>
    <row r="58" spans="1:11" ht="23.25" customHeight="1">
      <c r="A58" s="6"/>
      <c r="B58" s="29" t="s">
        <v>705</v>
      </c>
      <c r="C58" s="6"/>
      <c r="D58" s="6"/>
      <c r="E58" s="6"/>
      <c r="F58" s="6"/>
      <c r="G58" s="6"/>
      <c r="H58" s="6"/>
      <c r="I58" s="6"/>
      <c r="J58" s="6"/>
      <c r="K58" s="13"/>
    </row>
    <row r="59" spans="1:11" ht="15.5">
      <c r="A59" s="6"/>
      <c r="B59" s="6" t="s">
        <v>21</v>
      </c>
      <c r="C59" s="6"/>
      <c r="D59" s="6"/>
      <c r="E59" s="6"/>
      <c r="F59" s="6"/>
      <c r="G59" s="6"/>
      <c r="H59" s="6"/>
      <c r="I59" s="6"/>
      <c r="J59" s="6"/>
      <c r="K59" s="13"/>
    </row>
    <row r="60" spans="1:11" ht="15.5">
      <c r="A60" s="6"/>
      <c r="B60" s="6" t="s">
        <v>22</v>
      </c>
      <c r="C60" s="6"/>
      <c r="D60" s="6"/>
      <c r="E60" s="6"/>
      <c r="F60" s="6"/>
      <c r="G60" s="6"/>
      <c r="H60" s="6"/>
      <c r="I60" s="6"/>
      <c r="J60" s="6"/>
      <c r="K60" s="13"/>
    </row>
    <row r="61" spans="1:11" ht="15.5">
      <c r="A61" s="6"/>
      <c r="B61" s="6" t="s">
        <v>23</v>
      </c>
      <c r="C61" s="6"/>
      <c r="D61" s="6"/>
      <c r="E61" s="6"/>
      <c r="F61" s="6"/>
      <c r="G61" s="6"/>
      <c r="H61" s="6"/>
      <c r="I61" s="6"/>
      <c r="J61" s="6"/>
      <c r="K61" s="13"/>
    </row>
    <row r="62" spans="1:11" ht="36.75" customHeight="1">
      <c r="A62" s="6"/>
      <c r="B62" s="258" t="s">
        <v>706</v>
      </c>
      <c r="C62" s="258"/>
      <c r="D62" s="258"/>
      <c r="E62" s="258"/>
      <c r="F62" s="258"/>
      <c r="G62" s="258"/>
      <c r="H62" s="258"/>
      <c r="I62" s="258"/>
      <c r="J62" s="258"/>
      <c r="K62" s="30"/>
    </row>
  </sheetData>
  <mergeCells count="47">
    <mergeCell ref="I56:K56"/>
    <mergeCell ref="B62:J62"/>
    <mergeCell ref="G49:J49"/>
    <mergeCell ref="G50:J50"/>
    <mergeCell ref="G51:J51"/>
    <mergeCell ref="G52:J52"/>
    <mergeCell ref="G53:J53"/>
    <mergeCell ref="I55:K55"/>
    <mergeCell ref="G48:J48"/>
    <mergeCell ref="G38:J38"/>
    <mergeCell ref="G39:J39"/>
    <mergeCell ref="B40:F40"/>
    <mergeCell ref="G40:J40"/>
    <mergeCell ref="G41:J41"/>
    <mergeCell ref="G42:J42"/>
    <mergeCell ref="G43:J43"/>
    <mergeCell ref="G44:J44"/>
    <mergeCell ref="G45:J45"/>
    <mergeCell ref="G46:J46"/>
    <mergeCell ref="G47:J47"/>
    <mergeCell ref="G34:J34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B1:D1"/>
    <mergeCell ref="G1:H1"/>
    <mergeCell ref="B2:J2"/>
    <mergeCell ref="G22:J22"/>
    <mergeCell ref="G6:J6"/>
    <mergeCell ref="G7:J7"/>
    <mergeCell ref="G11:J11"/>
    <mergeCell ref="G15:J15"/>
    <mergeCell ref="G16:J16"/>
    <mergeCell ref="G17:J17"/>
    <mergeCell ref="G18:J18"/>
    <mergeCell ref="G19:J19"/>
    <mergeCell ref="G20:J20"/>
    <mergeCell ref="G21:J21"/>
    <mergeCell ref="B4:J4"/>
  </mergeCells>
  <dataValidations count="2">
    <dataValidation type="list" allowBlank="1" showInputMessage="1" showErrorMessage="1" sqref="G41:J41" xr:uid="{00000000-0002-0000-0000-000000000000}">
      <formula1>TypInwestycji</formula1>
    </dataValidation>
    <dataValidation type="list" allowBlank="1" showInputMessage="1" showErrorMessage="1" sqref="G11:J11" xr:uid="{00000000-0002-0000-0000-000001000000}">
      <formula1>PodmiotZgłaszający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 differentOddEven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25"/>
  <sheetViews>
    <sheetView zoomScale="110" zoomScaleNormal="110" workbookViewId="0">
      <selection activeCell="N13" sqref="N13"/>
    </sheetView>
  </sheetViews>
  <sheetFormatPr defaultColWidth="9.1796875" defaultRowHeight="14"/>
  <cols>
    <col min="1" max="1" width="1.81640625" style="1" customWidth="1"/>
    <col min="2" max="2" width="17.1796875" style="1" customWidth="1"/>
    <col min="3" max="3" width="20.81640625" style="1" customWidth="1"/>
    <col min="4" max="10" width="12.7265625" style="1" customWidth="1"/>
    <col min="11" max="12" width="20.453125" style="1" customWidth="1"/>
    <col min="13" max="13" width="7" style="1" customWidth="1"/>
    <col min="14" max="14" width="14.453125" style="1" customWidth="1"/>
    <col min="15" max="15" width="11.453125" style="1" customWidth="1"/>
    <col min="16" max="16" width="14.453125" style="1" customWidth="1"/>
    <col min="17" max="16384" width="9.1796875" style="1"/>
  </cols>
  <sheetData>
    <row r="1" spans="2:12" ht="17.5">
      <c r="E1" s="31"/>
    </row>
    <row r="2" spans="2:12" ht="49" customHeight="1">
      <c r="B2" s="259" t="s">
        <v>1084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4" spans="2:12" ht="31.5" customHeight="1">
      <c r="B4" s="253" t="s">
        <v>1080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</row>
    <row r="5" spans="2:12" ht="16" thickBo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2:12" s="6" customFormat="1" ht="29.25" customHeight="1">
      <c r="B6" s="297" t="s">
        <v>1073</v>
      </c>
      <c r="C6" s="298"/>
      <c r="D6" s="301" t="s">
        <v>1104</v>
      </c>
      <c r="E6" s="302"/>
      <c r="F6" s="302"/>
      <c r="G6" s="302"/>
      <c r="H6" s="302"/>
      <c r="I6" s="302"/>
      <c r="J6" s="303"/>
      <c r="K6" s="304" t="s">
        <v>1074</v>
      </c>
      <c r="L6" s="306" t="s">
        <v>1101</v>
      </c>
    </row>
    <row r="7" spans="2:12" s="6" customFormat="1" ht="16" thickBot="1">
      <c r="B7" s="299"/>
      <c r="C7" s="300"/>
      <c r="D7" s="214" t="s">
        <v>1075</v>
      </c>
      <c r="E7" s="214" t="s">
        <v>1085</v>
      </c>
      <c r="F7" s="214" t="s">
        <v>1086</v>
      </c>
      <c r="G7" s="214" t="s">
        <v>1087</v>
      </c>
      <c r="H7" s="214" t="s">
        <v>1088</v>
      </c>
      <c r="I7" s="214" t="s">
        <v>1089</v>
      </c>
      <c r="J7" s="214" t="s">
        <v>1090</v>
      </c>
      <c r="K7" s="305"/>
      <c r="L7" s="307"/>
    </row>
    <row r="8" spans="2:12" s="6" customFormat="1" ht="15.5">
      <c r="B8" s="273" t="s">
        <v>1091</v>
      </c>
      <c r="C8" s="274"/>
      <c r="D8" s="215">
        <f t="shared" ref="D8:J15" si="0">D27+D44+D61+D78+D95+D112+D129+D146+D163+D180+D197+D214</f>
        <v>0</v>
      </c>
      <c r="E8" s="215">
        <f t="shared" si="0"/>
        <v>0</v>
      </c>
      <c r="F8" s="215">
        <f t="shared" si="0"/>
        <v>0</v>
      </c>
      <c r="G8" s="215">
        <f t="shared" si="0"/>
        <v>0</v>
      </c>
      <c r="H8" s="215">
        <f t="shared" si="0"/>
        <v>0</v>
      </c>
      <c r="I8" s="215">
        <f t="shared" si="0"/>
        <v>0</v>
      </c>
      <c r="J8" s="215">
        <f t="shared" si="0"/>
        <v>0</v>
      </c>
      <c r="K8" s="216">
        <f>D8+E8+F8+G8+H8+I8+J8</f>
        <v>0</v>
      </c>
      <c r="L8" s="217">
        <f>(D8+E8)*14.78+(F8+G8+H8+I8+J8)*20.38</f>
        <v>0</v>
      </c>
    </row>
    <row r="9" spans="2:12" s="6" customFormat="1" ht="15.5">
      <c r="B9" s="262" t="s">
        <v>1092</v>
      </c>
      <c r="C9" s="263"/>
      <c r="D9" s="218">
        <f t="shared" si="0"/>
        <v>0</v>
      </c>
      <c r="E9" s="218">
        <f t="shared" si="0"/>
        <v>0</v>
      </c>
      <c r="F9" s="218">
        <f t="shared" si="0"/>
        <v>0</v>
      </c>
      <c r="G9" s="218">
        <f t="shared" si="0"/>
        <v>0</v>
      </c>
      <c r="H9" s="218">
        <f t="shared" si="0"/>
        <v>0</v>
      </c>
      <c r="I9" s="218">
        <f t="shared" si="0"/>
        <v>0</v>
      </c>
      <c r="J9" s="218">
        <f t="shared" si="0"/>
        <v>0</v>
      </c>
      <c r="K9" s="219">
        <f t="shared" ref="K9:K15" si="1">D9+E9+F9+G9+H9+I9+J9</f>
        <v>0</v>
      </c>
      <c r="L9" s="220">
        <f t="shared" ref="L9:L15" si="2">(D9+E9)*14.78+(F9+G9+H9+I9+J9)*20.38</f>
        <v>0</v>
      </c>
    </row>
    <row r="10" spans="2:12" s="6" customFormat="1" ht="15.5">
      <c r="B10" s="262" t="s">
        <v>1093</v>
      </c>
      <c r="C10" s="263"/>
      <c r="D10" s="218">
        <f t="shared" si="0"/>
        <v>0</v>
      </c>
      <c r="E10" s="218">
        <f t="shared" si="0"/>
        <v>0</v>
      </c>
      <c r="F10" s="218">
        <f t="shared" si="0"/>
        <v>0</v>
      </c>
      <c r="G10" s="218">
        <f t="shared" si="0"/>
        <v>0</v>
      </c>
      <c r="H10" s="218">
        <f t="shared" si="0"/>
        <v>0</v>
      </c>
      <c r="I10" s="218">
        <f t="shared" si="0"/>
        <v>0</v>
      </c>
      <c r="J10" s="218">
        <f t="shared" si="0"/>
        <v>0</v>
      </c>
      <c r="K10" s="219">
        <f t="shared" si="1"/>
        <v>0</v>
      </c>
      <c r="L10" s="220">
        <f t="shared" si="2"/>
        <v>0</v>
      </c>
    </row>
    <row r="11" spans="2:12" s="6" customFormat="1" ht="15.5">
      <c r="B11" s="262" t="s">
        <v>1094</v>
      </c>
      <c r="C11" s="263"/>
      <c r="D11" s="218">
        <f t="shared" si="0"/>
        <v>0</v>
      </c>
      <c r="E11" s="218">
        <f t="shared" si="0"/>
        <v>0</v>
      </c>
      <c r="F11" s="218">
        <f t="shared" si="0"/>
        <v>0</v>
      </c>
      <c r="G11" s="218">
        <f t="shared" si="0"/>
        <v>0</v>
      </c>
      <c r="H11" s="218">
        <f t="shared" si="0"/>
        <v>0</v>
      </c>
      <c r="I11" s="218">
        <f t="shared" si="0"/>
        <v>0</v>
      </c>
      <c r="J11" s="218">
        <f t="shared" si="0"/>
        <v>0</v>
      </c>
      <c r="K11" s="219">
        <f t="shared" si="1"/>
        <v>0</v>
      </c>
      <c r="L11" s="220">
        <f t="shared" si="2"/>
        <v>0</v>
      </c>
    </row>
    <row r="12" spans="2:12" s="6" customFormat="1" ht="15.5">
      <c r="B12" s="262" t="s">
        <v>1095</v>
      </c>
      <c r="C12" s="263"/>
      <c r="D12" s="218">
        <f t="shared" si="0"/>
        <v>0</v>
      </c>
      <c r="E12" s="218">
        <f t="shared" si="0"/>
        <v>0</v>
      </c>
      <c r="F12" s="218">
        <f t="shared" si="0"/>
        <v>0</v>
      </c>
      <c r="G12" s="218">
        <f t="shared" si="0"/>
        <v>0</v>
      </c>
      <c r="H12" s="218">
        <f t="shared" si="0"/>
        <v>0</v>
      </c>
      <c r="I12" s="218">
        <f t="shared" si="0"/>
        <v>0</v>
      </c>
      <c r="J12" s="218">
        <f t="shared" si="0"/>
        <v>0</v>
      </c>
      <c r="K12" s="219">
        <f t="shared" si="1"/>
        <v>0</v>
      </c>
      <c r="L12" s="220">
        <f t="shared" si="2"/>
        <v>0</v>
      </c>
    </row>
    <row r="13" spans="2:12" s="6" customFormat="1" ht="15.5">
      <c r="B13" s="262" t="s">
        <v>1096</v>
      </c>
      <c r="C13" s="263"/>
      <c r="D13" s="218">
        <f t="shared" si="0"/>
        <v>0</v>
      </c>
      <c r="E13" s="218">
        <f t="shared" si="0"/>
        <v>0</v>
      </c>
      <c r="F13" s="218">
        <f t="shared" si="0"/>
        <v>0</v>
      </c>
      <c r="G13" s="218">
        <f t="shared" si="0"/>
        <v>0</v>
      </c>
      <c r="H13" s="218">
        <f t="shared" si="0"/>
        <v>0</v>
      </c>
      <c r="I13" s="218">
        <f t="shared" si="0"/>
        <v>0</v>
      </c>
      <c r="J13" s="218">
        <f t="shared" si="0"/>
        <v>0</v>
      </c>
      <c r="K13" s="219">
        <f t="shared" si="1"/>
        <v>0</v>
      </c>
      <c r="L13" s="220">
        <f t="shared" si="2"/>
        <v>0</v>
      </c>
    </row>
    <row r="14" spans="2:12" s="6" customFormat="1" ht="15.5">
      <c r="B14" s="262" t="s">
        <v>1097</v>
      </c>
      <c r="C14" s="263"/>
      <c r="D14" s="218">
        <f t="shared" si="0"/>
        <v>0</v>
      </c>
      <c r="E14" s="218">
        <f t="shared" si="0"/>
        <v>0</v>
      </c>
      <c r="F14" s="218">
        <f t="shared" si="0"/>
        <v>0</v>
      </c>
      <c r="G14" s="218">
        <f t="shared" si="0"/>
        <v>0</v>
      </c>
      <c r="H14" s="218">
        <f t="shared" si="0"/>
        <v>0</v>
      </c>
      <c r="I14" s="218">
        <f t="shared" si="0"/>
        <v>0</v>
      </c>
      <c r="J14" s="218">
        <f t="shared" si="0"/>
        <v>0</v>
      </c>
      <c r="K14" s="219">
        <f t="shared" si="1"/>
        <v>0</v>
      </c>
      <c r="L14" s="220">
        <f t="shared" si="2"/>
        <v>0</v>
      </c>
    </row>
    <row r="15" spans="2:12" s="6" customFormat="1" ht="16" thickBot="1">
      <c r="B15" s="290" t="s">
        <v>1098</v>
      </c>
      <c r="C15" s="291"/>
      <c r="D15" s="221">
        <f t="shared" si="0"/>
        <v>0</v>
      </c>
      <c r="E15" s="221">
        <f t="shared" si="0"/>
        <v>0</v>
      </c>
      <c r="F15" s="221">
        <f t="shared" si="0"/>
        <v>0</v>
      </c>
      <c r="G15" s="221">
        <f t="shared" si="0"/>
        <v>0</v>
      </c>
      <c r="H15" s="221">
        <f t="shared" si="0"/>
        <v>0</v>
      </c>
      <c r="I15" s="221">
        <f t="shared" si="0"/>
        <v>0</v>
      </c>
      <c r="J15" s="221">
        <f t="shared" si="0"/>
        <v>0</v>
      </c>
      <c r="K15" s="222">
        <f t="shared" si="1"/>
        <v>0</v>
      </c>
      <c r="L15" s="223">
        <f t="shared" si="2"/>
        <v>0</v>
      </c>
    </row>
    <row r="16" spans="2:12" s="6" customFormat="1" ht="16" thickBot="1">
      <c r="B16" s="308" t="s">
        <v>62</v>
      </c>
      <c r="C16" s="309"/>
      <c r="D16" s="224">
        <f>SUM(D8:D15)</f>
        <v>0</v>
      </c>
      <c r="E16" s="224">
        <f>SUM(E8:E15)</f>
        <v>0</v>
      </c>
      <c r="F16" s="224">
        <f>SUM(F8:F15)</f>
        <v>0</v>
      </c>
      <c r="G16" s="224">
        <f t="shared" ref="G16" si="3">SUM(G8:G15)</f>
        <v>0</v>
      </c>
      <c r="H16" s="224">
        <f t="shared" ref="H16" si="4">SUM(H8:H15)</f>
        <v>0</v>
      </c>
      <c r="I16" s="224">
        <f t="shared" ref="I16" si="5">SUM(I8:I15)</f>
        <v>0</v>
      </c>
      <c r="J16" s="224">
        <f t="shared" ref="J16" si="6">SUM(J8:J15)</f>
        <v>0</v>
      </c>
      <c r="K16" s="224">
        <f t="shared" ref="K16" si="7">SUM(K8:K15)</f>
        <v>0</v>
      </c>
      <c r="L16" s="225">
        <f t="shared" ref="L16" si="8">SUM(L8:L15)</f>
        <v>0</v>
      </c>
    </row>
    <row r="17" spans="2:12">
      <c r="B17" s="48"/>
      <c r="C17" s="48"/>
      <c r="D17" s="49"/>
      <c r="E17" s="49"/>
      <c r="F17" s="49"/>
      <c r="G17" s="49"/>
      <c r="H17" s="49"/>
      <c r="I17" s="49"/>
      <c r="J17" s="49"/>
      <c r="K17" s="49"/>
      <c r="L17" s="50"/>
    </row>
    <row r="18" spans="2:12" ht="15.5">
      <c r="B18" s="289" t="s">
        <v>1083</v>
      </c>
      <c r="C18" s="289"/>
      <c r="D18" s="289"/>
      <c r="E18" s="289"/>
      <c r="F18" s="289"/>
      <c r="G18" s="289"/>
      <c r="H18" s="289"/>
      <c r="I18" s="289"/>
      <c r="J18" s="289"/>
      <c r="K18" s="289"/>
      <c r="L18" s="289"/>
    </row>
    <row r="20" spans="2:12" s="6" customFormat="1" ht="15.5">
      <c r="B20" s="284" t="s">
        <v>689</v>
      </c>
      <c r="C20" s="285"/>
      <c r="D20" s="285"/>
      <c r="E20" s="285"/>
      <c r="F20" s="285"/>
      <c r="G20" s="285"/>
      <c r="H20" s="285"/>
      <c r="I20" s="285"/>
      <c r="J20" s="285"/>
      <c r="K20" s="285"/>
      <c r="L20" s="286"/>
    </row>
    <row r="21" spans="2:12" s="6" customFormat="1" ht="34.5" customHeight="1">
      <c r="B21" s="191" t="s">
        <v>1072</v>
      </c>
      <c r="C21" s="190" t="s">
        <v>25</v>
      </c>
      <c r="D21" s="271" t="s">
        <v>1128</v>
      </c>
      <c r="E21" s="271"/>
      <c r="F21" s="271"/>
      <c r="G21" s="271"/>
      <c r="H21" s="272" t="s">
        <v>1129</v>
      </c>
      <c r="I21" s="272"/>
      <c r="J21" s="272"/>
      <c r="K21" s="287" t="s">
        <v>688</v>
      </c>
      <c r="L21" s="287"/>
    </row>
    <row r="22" spans="2:12" s="6" customFormat="1" ht="15.5">
      <c r="B22" s="53" t="s">
        <v>5</v>
      </c>
      <c r="C22" s="52" t="str">
        <f>LOOKUP($B22,Instalacje,NrKPRU)</f>
        <v>-</v>
      </c>
      <c r="D22" s="288" t="str">
        <f>LOOKUP($B22,Instalacje,NazwaInstalacji)</f>
        <v>-</v>
      </c>
      <c r="E22" s="288" t="str">
        <f>LOOKUP($B22,Instalacje,NrKPRU)</f>
        <v>-</v>
      </c>
      <c r="F22" s="288" t="str">
        <f>LOOKUP($B22,Instalacje,NrKPRU)</f>
        <v>-</v>
      </c>
      <c r="G22" s="288" t="str">
        <f>LOOKUP($B22,Instalacje,NrKPRU)</f>
        <v>-</v>
      </c>
      <c r="H22" s="288" t="str">
        <f>LOOKUP($B22,Instalacje,NazwaProwadzącego)</f>
        <v>-</v>
      </c>
      <c r="I22" s="288" t="str">
        <f>LOOKUP($B22,Instalacje,NrKPRU)</f>
        <v>-</v>
      </c>
      <c r="J22" s="288" t="str">
        <f>LOOKUP($B22,Instalacje,NrKPRU)</f>
        <v>-</v>
      </c>
      <c r="K22" s="288" t="str">
        <f>LOOKUP($B22,Instalacje,NazwaGrupy)</f>
        <v>-</v>
      </c>
      <c r="L22" s="288" t="str">
        <f>LOOKUP($B22,Instalacje,NrKPRU)</f>
        <v>-</v>
      </c>
    </row>
    <row r="23" spans="2:12" s="6" customFormat="1" ht="15.5">
      <c r="B23" s="280">
        <f>IF(B22="- proszę wybrać -",0,1)</f>
        <v>0</v>
      </c>
      <c r="C23" s="281"/>
      <c r="D23" s="271" t="s">
        <v>685</v>
      </c>
      <c r="E23" s="271"/>
      <c r="F23" s="271"/>
      <c r="G23" s="271"/>
      <c r="H23" s="272" t="s">
        <v>686</v>
      </c>
      <c r="I23" s="272"/>
      <c r="J23" s="272"/>
      <c r="K23" s="287" t="s">
        <v>687</v>
      </c>
      <c r="L23" s="287"/>
    </row>
    <row r="24" spans="2:12" s="6" customFormat="1" ht="30" customHeight="1">
      <c r="B24" s="282"/>
      <c r="C24" s="283"/>
      <c r="D24" s="226"/>
      <c r="E24" s="227"/>
      <c r="F24" s="227"/>
      <c r="G24" s="228"/>
      <c r="H24" s="229"/>
      <c r="I24" s="227"/>
      <c r="J24" s="228"/>
      <c r="K24" s="226"/>
      <c r="L24" s="228"/>
    </row>
    <row r="25" spans="2:12" s="6" customFormat="1" ht="30" customHeight="1">
      <c r="B25" s="264" t="s">
        <v>1130</v>
      </c>
      <c r="C25" s="265"/>
      <c r="D25" s="268" t="s">
        <v>1104</v>
      </c>
      <c r="E25" s="269"/>
      <c r="F25" s="269"/>
      <c r="G25" s="269"/>
      <c r="H25" s="269"/>
      <c r="I25" s="269"/>
      <c r="J25" s="270"/>
      <c r="K25" s="260" t="s">
        <v>1074</v>
      </c>
      <c r="L25" s="260" t="s">
        <v>1101</v>
      </c>
    </row>
    <row r="26" spans="2:12" s="6" customFormat="1" ht="15.5">
      <c r="B26" s="266"/>
      <c r="C26" s="267"/>
      <c r="D26" s="190" t="s">
        <v>1075</v>
      </c>
      <c r="E26" s="190" t="s">
        <v>1099</v>
      </c>
      <c r="F26" s="190" t="s">
        <v>1086</v>
      </c>
      <c r="G26" s="190" t="s">
        <v>1087</v>
      </c>
      <c r="H26" s="190" t="s">
        <v>1088</v>
      </c>
      <c r="I26" s="190" t="s">
        <v>1089</v>
      </c>
      <c r="J26" s="190" t="s">
        <v>1100</v>
      </c>
      <c r="K26" s="261"/>
      <c r="L26" s="261"/>
    </row>
    <row r="27" spans="2:12" s="6" customFormat="1" ht="15.5">
      <c r="B27" s="273" t="s">
        <v>1091</v>
      </c>
      <c r="C27" s="274"/>
      <c r="D27" s="230"/>
      <c r="E27" s="230"/>
      <c r="F27" s="230"/>
      <c r="G27" s="230"/>
      <c r="H27" s="230"/>
      <c r="I27" s="230"/>
      <c r="J27" s="230"/>
      <c r="K27" s="219">
        <f>D27+E27+F27+G27+H27+I27+J27</f>
        <v>0</v>
      </c>
      <c r="L27" s="231">
        <f>(D27+E27)*14.78+(F27+G27+H27+I27+J27)*20.38</f>
        <v>0</v>
      </c>
    </row>
    <row r="28" spans="2:12" s="6" customFormat="1" ht="15.5">
      <c r="B28" s="262" t="s">
        <v>1092</v>
      </c>
      <c r="C28" s="263"/>
      <c r="D28" s="230"/>
      <c r="E28" s="230"/>
      <c r="F28" s="230"/>
      <c r="G28" s="230"/>
      <c r="H28" s="230"/>
      <c r="I28" s="230"/>
      <c r="J28" s="230"/>
      <c r="K28" s="219">
        <f t="shared" ref="K28:K34" si="9">D28+E28+F28+G28+H28+I28+J28</f>
        <v>0</v>
      </c>
      <c r="L28" s="231">
        <f t="shared" ref="L28:L34" si="10">(D28+E28)*14.78+(F28+G28+H28+I28+J28)*20.38</f>
        <v>0</v>
      </c>
    </row>
    <row r="29" spans="2:12" s="6" customFormat="1" ht="15.5">
      <c r="B29" s="262" t="s">
        <v>1093</v>
      </c>
      <c r="C29" s="263"/>
      <c r="D29" s="230"/>
      <c r="E29" s="230"/>
      <c r="F29" s="230"/>
      <c r="G29" s="230"/>
      <c r="H29" s="230"/>
      <c r="I29" s="230"/>
      <c r="J29" s="230"/>
      <c r="K29" s="219">
        <f t="shared" si="9"/>
        <v>0</v>
      </c>
      <c r="L29" s="231">
        <f t="shared" si="10"/>
        <v>0</v>
      </c>
    </row>
    <row r="30" spans="2:12" s="6" customFormat="1" ht="15.5">
      <c r="B30" s="262" t="s">
        <v>1094</v>
      </c>
      <c r="C30" s="263"/>
      <c r="D30" s="230"/>
      <c r="E30" s="230"/>
      <c r="F30" s="230"/>
      <c r="G30" s="230"/>
      <c r="H30" s="230"/>
      <c r="I30" s="230"/>
      <c r="J30" s="230"/>
      <c r="K30" s="219">
        <f t="shared" si="9"/>
        <v>0</v>
      </c>
      <c r="L30" s="231">
        <f t="shared" si="10"/>
        <v>0</v>
      </c>
    </row>
    <row r="31" spans="2:12" s="6" customFormat="1" ht="15.5">
      <c r="B31" s="262" t="s">
        <v>1095</v>
      </c>
      <c r="C31" s="263"/>
      <c r="D31" s="230"/>
      <c r="E31" s="230"/>
      <c r="F31" s="230"/>
      <c r="G31" s="230"/>
      <c r="H31" s="230"/>
      <c r="I31" s="230"/>
      <c r="J31" s="230"/>
      <c r="K31" s="219">
        <f t="shared" si="9"/>
        <v>0</v>
      </c>
      <c r="L31" s="231">
        <f t="shared" si="10"/>
        <v>0</v>
      </c>
    </row>
    <row r="32" spans="2:12" s="6" customFormat="1" ht="15.5">
      <c r="B32" s="262" t="s">
        <v>1096</v>
      </c>
      <c r="C32" s="263"/>
      <c r="D32" s="230"/>
      <c r="E32" s="230"/>
      <c r="F32" s="230"/>
      <c r="G32" s="230"/>
      <c r="H32" s="230"/>
      <c r="I32" s="230"/>
      <c r="J32" s="230"/>
      <c r="K32" s="219">
        <f t="shared" si="9"/>
        <v>0</v>
      </c>
      <c r="L32" s="231">
        <f t="shared" si="10"/>
        <v>0</v>
      </c>
    </row>
    <row r="33" spans="2:12" s="6" customFormat="1" ht="15.5">
      <c r="B33" s="262" t="s">
        <v>1097</v>
      </c>
      <c r="C33" s="263"/>
      <c r="D33" s="230"/>
      <c r="E33" s="230"/>
      <c r="F33" s="230"/>
      <c r="G33" s="230"/>
      <c r="H33" s="230"/>
      <c r="I33" s="230"/>
      <c r="J33" s="230"/>
      <c r="K33" s="219">
        <f t="shared" si="9"/>
        <v>0</v>
      </c>
      <c r="L33" s="231">
        <f t="shared" si="10"/>
        <v>0</v>
      </c>
    </row>
    <row r="34" spans="2:12" s="6" customFormat="1" ht="15.5">
      <c r="B34" s="290" t="s">
        <v>1098</v>
      </c>
      <c r="C34" s="291"/>
      <c r="D34" s="230"/>
      <c r="E34" s="230"/>
      <c r="F34" s="230"/>
      <c r="G34" s="230"/>
      <c r="H34" s="230"/>
      <c r="I34" s="230"/>
      <c r="J34" s="230"/>
      <c r="K34" s="219">
        <f t="shared" si="9"/>
        <v>0</v>
      </c>
      <c r="L34" s="231">
        <f t="shared" si="10"/>
        <v>0</v>
      </c>
    </row>
    <row r="35" spans="2:12" s="6" customFormat="1" ht="15.5">
      <c r="B35" s="278" t="s">
        <v>62</v>
      </c>
      <c r="C35" s="279"/>
      <c r="D35" s="232">
        <f>SUM(D27:D34)</f>
        <v>0</v>
      </c>
      <c r="E35" s="232">
        <f>SUM(E27:E34)</f>
        <v>0</v>
      </c>
      <c r="F35" s="232">
        <f>SUM(F27:F34)</f>
        <v>0</v>
      </c>
      <c r="G35" s="232">
        <f t="shared" ref="G35" si="11">SUM(G27:G34)</f>
        <v>0</v>
      </c>
      <c r="H35" s="232">
        <f t="shared" ref="H35" si="12">SUM(H27:H34)</f>
        <v>0</v>
      </c>
      <c r="I35" s="232">
        <f t="shared" ref="I35" si="13">SUM(I27:I34)</f>
        <v>0</v>
      </c>
      <c r="J35" s="232">
        <f t="shared" ref="J35" si="14">SUM(J27:J34)</f>
        <v>0</v>
      </c>
      <c r="K35" s="232">
        <f t="shared" ref="K35" si="15">SUM(K27:K34)</f>
        <v>0</v>
      </c>
      <c r="L35" s="233">
        <f t="shared" ref="L35" si="16">SUM(L27:L34)</f>
        <v>0</v>
      </c>
    </row>
    <row r="36" spans="2:12" s="6" customFormat="1" ht="15.5">
      <c r="B36" s="234"/>
      <c r="C36" s="234"/>
      <c r="D36" s="235"/>
      <c r="E36" s="235"/>
      <c r="F36" s="235"/>
      <c r="G36" s="235"/>
      <c r="H36" s="235"/>
      <c r="I36" s="235"/>
      <c r="J36" s="235"/>
      <c r="K36" s="235"/>
      <c r="L36" s="236"/>
    </row>
    <row r="37" spans="2:12" s="6" customFormat="1" ht="15.5">
      <c r="B37" s="284" t="s">
        <v>690</v>
      </c>
      <c r="C37" s="285"/>
      <c r="D37" s="285"/>
      <c r="E37" s="285"/>
      <c r="F37" s="285"/>
      <c r="G37" s="285"/>
      <c r="H37" s="285"/>
      <c r="I37" s="285"/>
      <c r="J37" s="285"/>
      <c r="K37" s="285"/>
      <c r="L37" s="286"/>
    </row>
    <row r="38" spans="2:12" s="6" customFormat="1" ht="34.5" customHeight="1">
      <c r="B38" s="191" t="s">
        <v>1072</v>
      </c>
      <c r="C38" s="190" t="s">
        <v>25</v>
      </c>
      <c r="D38" s="271" t="s">
        <v>1128</v>
      </c>
      <c r="E38" s="271"/>
      <c r="F38" s="271"/>
      <c r="G38" s="271"/>
      <c r="H38" s="272" t="s">
        <v>1129</v>
      </c>
      <c r="I38" s="272"/>
      <c r="J38" s="272"/>
      <c r="K38" s="295" t="s">
        <v>688</v>
      </c>
      <c r="L38" s="296"/>
    </row>
    <row r="39" spans="2:12" s="6" customFormat="1" ht="15.5">
      <c r="B39" s="53" t="s">
        <v>5</v>
      </c>
      <c r="C39" s="52" t="str">
        <f>LOOKUP($B39,Instalacje,NrKPRU)</f>
        <v>-</v>
      </c>
      <c r="D39" s="275" t="str">
        <f>LOOKUP($B39,Instalacje,NazwaInstalacji)</f>
        <v>-</v>
      </c>
      <c r="E39" s="276"/>
      <c r="F39" s="276"/>
      <c r="G39" s="277"/>
      <c r="H39" s="275" t="str">
        <f>LOOKUP($B39,Instalacje,NazwaProwadzącego)</f>
        <v>-</v>
      </c>
      <c r="I39" s="276"/>
      <c r="J39" s="277"/>
      <c r="K39" s="275" t="str">
        <f>LOOKUP($B39,Instalacje,NazwaGrupy)</f>
        <v>-</v>
      </c>
      <c r="L39" s="277"/>
    </row>
    <row r="40" spans="2:12" s="6" customFormat="1" ht="15.75" customHeight="1">
      <c r="B40" s="280">
        <f>IF(B39="- proszę wybrać -",0,1)</f>
        <v>0</v>
      </c>
      <c r="C40" s="281"/>
      <c r="D40" s="292" t="s">
        <v>685</v>
      </c>
      <c r="E40" s="269"/>
      <c r="F40" s="269"/>
      <c r="G40" s="270"/>
      <c r="H40" s="268" t="s">
        <v>686</v>
      </c>
      <c r="I40" s="293"/>
      <c r="J40" s="294"/>
      <c r="K40" s="295" t="s">
        <v>687</v>
      </c>
      <c r="L40" s="296"/>
    </row>
    <row r="41" spans="2:12" s="6" customFormat="1" ht="30" customHeight="1">
      <c r="B41" s="282"/>
      <c r="C41" s="283"/>
      <c r="D41" s="237"/>
      <c r="E41" s="238"/>
      <c r="F41" s="238"/>
      <c r="G41" s="239"/>
      <c r="H41" s="237"/>
      <c r="I41" s="238"/>
      <c r="J41" s="239"/>
      <c r="K41" s="237"/>
      <c r="L41" s="239"/>
    </row>
    <row r="42" spans="2:12" s="6" customFormat="1" ht="30" customHeight="1">
      <c r="B42" s="264" t="s">
        <v>1131</v>
      </c>
      <c r="C42" s="265"/>
      <c r="D42" s="268" t="s">
        <v>1104</v>
      </c>
      <c r="E42" s="269"/>
      <c r="F42" s="269"/>
      <c r="G42" s="269"/>
      <c r="H42" s="269"/>
      <c r="I42" s="269"/>
      <c r="J42" s="270"/>
      <c r="K42" s="260" t="s">
        <v>1074</v>
      </c>
      <c r="L42" s="260" t="s">
        <v>1101</v>
      </c>
    </row>
    <row r="43" spans="2:12" s="6" customFormat="1" ht="15.5">
      <c r="B43" s="266"/>
      <c r="C43" s="267"/>
      <c r="D43" s="190" t="s">
        <v>1075</v>
      </c>
      <c r="E43" s="190" t="s">
        <v>1099</v>
      </c>
      <c r="F43" s="190" t="s">
        <v>1086</v>
      </c>
      <c r="G43" s="190" t="s">
        <v>1087</v>
      </c>
      <c r="H43" s="190" t="s">
        <v>1088</v>
      </c>
      <c r="I43" s="190" t="s">
        <v>1089</v>
      </c>
      <c r="J43" s="190" t="s">
        <v>1100</v>
      </c>
      <c r="K43" s="261"/>
      <c r="L43" s="261"/>
    </row>
    <row r="44" spans="2:12" s="6" customFormat="1" ht="15.5">
      <c r="B44" s="273" t="s">
        <v>1091</v>
      </c>
      <c r="C44" s="274"/>
      <c r="D44" s="230"/>
      <c r="E44" s="230"/>
      <c r="F44" s="230"/>
      <c r="G44" s="230"/>
      <c r="H44" s="230"/>
      <c r="I44" s="230"/>
      <c r="J44" s="230"/>
      <c r="K44" s="219">
        <f>D44+E44+F44+G44+H44+I44+J44</f>
        <v>0</v>
      </c>
      <c r="L44" s="231">
        <f>(D44+E44)*14.78+(F44+G44+H44+I44+J44)*20.38</f>
        <v>0</v>
      </c>
    </row>
    <row r="45" spans="2:12" s="6" customFormat="1" ht="15.5">
      <c r="B45" s="262" t="s">
        <v>1092</v>
      </c>
      <c r="C45" s="263"/>
      <c r="D45" s="230"/>
      <c r="E45" s="230"/>
      <c r="F45" s="230"/>
      <c r="G45" s="230"/>
      <c r="H45" s="230"/>
      <c r="I45" s="230"/>
      <c r="J45" s="230"/>
      <c r="K45" s="219">
        <f t="shared" ref="K45:K51" si="17">D45+E45+F45+G45+H45+I45+J45</f>
        <v>0</v>
      </c>
      <c r="L45" s="231">
        <f t="shared" ref="L45:L51" si="18">(D45+E45)*14.78+(F45+G45+H45+I45+J45)*20.38</f>
        <v>0</v>
      </c>
    </row>
    <row r="46" spans="2:12" s="6" customFormat="1" ht="15.5">
      <c r="B46" s="262" t="s">
        <v>1093</v>
      </c>
      <c r="C46" s="263"/>
      <c r="D46" s="230"/>
      <c r="E46" s="230"/>
      <c r="F46" s="230"/>
      <c r="G46" s="230"/>
      <c r="H46" s="230"/>
      <c r="I46" s="230"/>
      <c r="J46" s="230"/>
      <c r="K46" s="219">
        <f t="shared" si="17"/>
        <v>0</v>
      </c>
      <c r="L46" s="231">
        <f t="shared" si="18"/>
        <v>0</v>
      </c>
    </row>
    <row r="47" spans="2:12" s="6" customFormat="1" ht="15.5">
      <c r="B47" s="262" t="s">
        <v>1094</v>
      </c>
      <c r="C47" s="263"/>
      <c r="D47" s="230"/>
      <c r="E47" s="230"/>
      <c r="F47" s="230"/>
      <c r="G47" s="230"/>
      <c r="H47" s="230"/>
      <c r="I47" s="230"/>
      <c r="J47" s="230"/>
      <c r="K47" s="219">
        <f t="shared" si="17"/>
        <v>0</v>
      </c>
      <c r="L47" s="231">
        <f t="shared" si="18"/>
        <v>0</v>
      </c>
    </row>
    <row r="48" spans="2:12" s="6" customFormat="1" ht="15.5">
      <c r="B48" s="262" t="s">
        <v>1095</v>
      </c>
      <c r="C48" s="263"/>
      <c r="D48" s="230"/>
      <c r="E48" s="230"/>
      <c r="F48" s="230"/>
      <c r="G48" s="230"/>
      <c r="H48" s="230"/>
      <c r="I48" s="230"/>
      <c r="J48" s="230"/>
      <c r="K48" s="219">
        <f t="shared" si="17"/>
        <v>0</v>
      </c>
      <c r="L48" s="231">
        <f t="shared" si="18"/>
        <v>0</v>
      </c>
    </row>
    <row r="49" spans="2:13" s="6" customFormat="1" ht="15.5">
      <c r="B49" s="262" t="s">
        <v>1096</v>
      </c>
      <c r="C49" s="263"/>
      <c r="D49" s="230"/>
      <c r="E49" s="230"/>
      <c r="F49" s="230"/>
      <c r="G49" s="230"/>
      <c r="H49" s="230"/>
      <c r="I49" s="230"/>
      <c r="J49" s="230"/>
      <c r="K49" s="219">
        <f t="shared" si="17"/>
        <v>0</v>
      </c>
      <c r="L49" s="231">
        <f t="shared" si="18"/>
        <v>0</v>
      </c>
    </row>
    <row r="50" spans="2:13" s="6" customFormat="1" ht="15.5">
      <c r="B50" s="262" t="s">
        <v>1097</v>
      </c>
      <c r="C50" s="263"/>
      <c r="D50" s="230"/>
      <c r="E50" s="230"/>
      <c r="F50" s="230"/>
      <c r="G50" s="230"/>
      <c r="H50" s="230"/>
      <c r="I50" s="230"/>
      <c r="J50" s="230"/>
      <c r="K50" s="219">
        <f t="shared" si="17"/>
        <v>0</v>
      </c>
      <c r="L50" s="231">
        <f t="shared" si="18"/>
        <v>0</v>
      </c>
    </row>
    <row r="51" spans="2:13" s="6" customFormat="1" ht="15.5">
      <c r="B51" s="290" t="s">
        <v>1098</v>
      </c>
      <c r="C51" s="291"/>
      <c r="D51" s="230"/>
      <c r="E51" s="230"/>
      <c r="F51" s="230"/>
      <c r="G51" s="230"/>
      <c r="H51" s="230"/>
      <c r="I51" s="230"/>
      <c r="J51" s="230"/>
      <c r="K51" s="219">
        <f t="shared" si="17"/>
        <v>0</v>
      </c>
      <c r="L51" s="231">
        <f t="shared" si="18"/>
        <v>0</v>
      </c>
    </row>
    <row r="52" spans="2:13" s="6" customFormat="1" ht="15.5">
      <c r="B52" s="278" t="s">
        <v>62</v>
      </c>
      <c r="C52" s="279"/>
      <c r="D52" s="232">
        <f>SUM(D44:D51)</f>
        <v>0</v>
      </c>
      <c r="E52" s="232">
        <f>SUM(E44:E51)</f>
        <v>0</v>
      </c>
      <c r="F52" s="232">
        <f>SUM(F44:F51)</f>
        <v>0</v>
      </c>
      <c r="G52" s="232">
        <f t="shared" ref="G52:L52" si="19">SUM(G44:G51)</f>
        <v>0</v>
      </c>
      <c r="H52" s="232">
        <f t="shared" si="19"/>
        <v>0</v>
      </c>
      <c r="I52" s="232">
        <f t="shared" si="19"/>
        <v>0</v>
      </c>
      <c r="J52" s="232">
        <f t="shared" si="19"/>
        <v>0</v>
      </c>
      <c r="K52" s="232">
        <f t="shared" si="19"/>
        <v>0</v>
      </c>
      <c r="L52" s="233">
        <f t="shared" si="19"/>
        <v>0</v>
      </c>
    </row>
    <row r="53" spans="2:13" s="6" customFormat="1" ht="15.75" customHeight="1"/>
    <row r="54" spans="2:13" s="6" customFormat="1" ht="15.5">
      <c r="B54" s="284" t="s">
        <v>691</v>
      </c>
      <c r="C54" s="285"/>
      <c r="D54" s="285"/>
      <c r="E54" s="285"/>
      <c r="F54" s="285"/>
      <c r="G54" s="285"/>
      <c r="H54" s="285"/>
      <c r="I54" s="285"/>
      <c r="J54" s="285"/>
      <c r="K54" s="285"/>
      <c r="L54" s="286"/>
    </row>
    <row r="55" spans="2:13" s="6" customFormat="1" ht="34.5" customHeight="1">
      <c r="B55" s="191" t="s">
        <v>1072</v>
      </c>
      <c r="C55" s="190" t="s">
        <v>25</v>
      </c>
      <c r="D55" s="271" t="s">
        <v>1128</v>
      </c>
      <c r="E55" s="271"/>
      <c r="F55" s="271"/>
      <c r="G55" s="271"/>
      <c r="H55" s="272" t="s">
        <v>1129</v>
      </c>
      <c r="I55" s="272"/>
      <c r="J55" s="272"/>
      <c r="K55" s="287" t="s">
        <v>688</v>
      </c>
      <c r="L55" s="287"/>
    </row>
    <row r="56" spans="2:13" s="6" customFormat="1" ht="15.5">
      <c r="B56" s="53" t="s">
        <v>5</v>
      </c>
      <c r="C56" s="52" t="str">
        <f>LOOKUP($B56,Instalacje,NrKPRU)</f>
        <v>-</v>
      </c>
      <c r="D56" s="288" t="str">
        <f>LOOKUP($B56,Instalacje,NazwaInstalacji)</f>
        <v>-</v>
      </c>
      <c r="E56" s="288" t="str">
        <f>LOOKUP($B56,Instalacje,NrKPRU)</f>
        <v>-</v>
      </c>
      <c r="F56" s="288" t="str">
        <f>LOOKUP($B56,Instalacje,NrKPRU)</f>
        <v>-</v>
      </c>
      <c r="G56" s="288" t="str">
        <f>LOOKUP($B56,Instalacje,NrKPRU)</f>
        <v>-</v>
      </c>
      <c r="H56" s="288" t="str">
        <f>LOOKUP($B56,Instalacje,NazwaProwadzącego)</f>
        <v>-</v>
      </c>
      <c r="I56" s="288" t="str">
        <f>LOOKUP($B56,Instalacje,NrKPRU)</f>
        <v>-</v>
      </c>
      <c r="J56" s="288" t="str">
        <f>LOOKUP($B56,Instalacje,NrKPRU)</f>
        <v>-</v>
      </c>
      <c r="K56" s="288" t="str">
        <f>LOOKUP($B56,Instalacje,NazwaGrupy)</f>
        <v>-</v>
      </c>
      <c r="L56" s="288" t="str">
        <f>LOOKUP($B56,Instalacje,NrKPRU)</f>
        <v>-</v>
      </c>
    </row>
    <row r="57" spans="2:13" s="6" customFormat="1" ht="15.75" customHeight="1">
      <c r="B57" s="280">
        <f>IF(B56="- proszę wybrać -",0,1)</f>
        <v>0</v>
      </c>
      <c r="C57" s="281"/>
      <c r="D57" s="271" t="s">
        <v>685</v>
      </c>
      <c r="E57" s="271"/>
      <c r="F57" s="271"/>
      <c r="G57" s="271"/>
      <c r="H57" s="272" t="s">
        <v>686</v>
      </c>
      <c r="I57" s="272"/>
      <c r="J57" s="272"/>
      <c r="K57" s="287" t="s">
        <v>687</v>
      </c>
      <c r="L57" s="287"/>
    </row>
    <row r="58" spans="2:13" s="6" customFormat="1" ht="30" customHeight="1">
      <c r="B58" s="282"/>
      <c r="C58" s="283"/>
      <c r="D58" s="237"/>
      <c r="E58" s="238"/>
      <c r="F58" s="238"/>
      <c r="G58" s="239"/>
      <c r="H58" s="237"/>
      <c r="I58" s="238"/>
      <c r="J58" s="239"/>
      <c r="K58" s="237"/>
      <c r="L58" s="239"/>
    </row>
    <row r="59" spans="2:13" s="6" customFormat="1" ht="30" customHeight="1">
      <c r="B59" s="264" t="s">
        <v>1131</v>
      </c>
      <c r="C59" s="265"/>
      <c r="D59" s="268" t="s">
        <v>1104</v>
      </c>
      <c r="E59" s="269"/>
      <c r="F59" s="269"/>
      <c r="G59" s="269"/>
      <c r="H59" s="269"/>
      <c r="I59" s="269"/>
      <c r="J59" s="270"/>
      <c r="K59" s="260" t="s">
        <v>1074</v>
      </c>
      <c r="L59" s="260" t="s">
        <v>1101</v>
      </c>
    </row>
    <row r="60" spans="2:13" s="6" customFormat="1" ht="15.5">
      <c r="B60" s="266"/>
      <c r="C60" s="267"/>
      <c r="D60" s="190" t="s">
        <v>1075</v>
      </c>
      <c r="E60" s="190" t="s">
        <v>1099</v>
      </c>
      <c r="F60" s="190" t="s">
        <v>1086</v>
      </c>
      <c r="G60" s="190" t="s">
        <v>1087</v>
      </c>
      <c r="H60" s="190" t="s">
        <v>1088</v>
      </c>
      <c r="I60" s="190" t="s">
        <v>1089</v>
      </c>
      <c r="J60" s="190" t="s">
        <v>1100</v>
      </c>
      <c r="K60" s="261"/>
      <c r="L60" s="261"/>
    </row>
    <row r="61" spans="2:13" s="6" customFormat="1" ht="15.5">
      <c r="B61" s="273" t="s">
        <v>1091</v>
      </c>
      <c r="C61" s="274"/>
      <c r="D61" s="230"/>
      <c r="E61" s="230"/>
      <c r="F61" s="230"/>
      <c r="G61" s="230"/>
      <c r="H61" s="230"/>
      <c r="I61" s="230"/>
      <c r="J61" s="230"/>
      <c r="K61" s="219">
        <f>D61+E61+F61+G61+H61+I61+J61</f>
        <v>0</v>
      </c>
      <c r="L61" s="231">
        <f>(D61+E61)*14.78+(F61+G61+H61+I61+J61)*20.38</f>
        <v>0</v>
      </c>
    </row>
    <row r="62" spans="2:13" s="6" customFormat="1" ht="15.5">
      <c r="B62" s="262" t="s">
        <v>1092</v>
      </c>
      <c r="C62" s="263"/>
      <c r="D62" s="230"/>
      <c r="E62" s="230"/>
      <c r="F62" s="230"/>
      <c r="G62" s="230"/>
      <c r="H62" s="230"/>
      <c r="I62" s="230"/>
      <c r="J62" s="230"/>
      <c r="K62" s="219">
        <f t="shared" ref="K62:K68" si="20">D62+E62+F62+G62+H62+I62+J62</f>
        <v>0</v>
      </c>
      <c r="L62" s="231">
        <f t="shared" ref="L62:L68" si="21">(D62+E62)*14.78+(F62+G62+H62+I62+J62)*20.38</f>
        <v>0</v>
      </c>
    </row>
    <row r="63" spans="2:13" s="6" customFormat="1" ht="15.5">
      <c r="B63" s="262" t="s">
        <v>1093</v>
      </c>
      <c r="C63" s="263"/>
      <c r="D63" s="230"/>
      <c r="E63" s="230"/>
      <c r="F63" s="230"/>
      <c r="G63" s="230"/>
      <c r="H63" s="230"/>
      <c r="I63" s="230"/>
      <c r="J63" s="230"/>
      <c r="K63" s="219">
        <f t="shared" si="20"/>
        <v>0</v>
      </c>
      <c r="L63" s="231">
        <f t="shared" si="21"/>
        <v>0</v>
      </c>
      <c r="M63" s="5"/>
    </row>
    <row r="64" spans="2:13" s="6" customFormat="1" ht="15.5">
      <c r="B64" s="262" t="s">
        <v>1094</v>
      </c>
      <c r="C64" s="263"/>
      <c r="D64" s="230"/>
      <c r="E64" s="230"/>
      <c r="F64" s="230"/>
      <c r="G64" s="230"/>
      <c r="H64" s="230"/>
      <c r="I64" s="230"/>
      <c r="J64" s="230"/>
      <c r="K64" s="219">
        <f t="shared" si="20"/>
        <v>0</v>
      </c>
      <c r="L64" s="231">
        <f t="shared" si="21"/>
        <v>0</v>
      </c>
      <c r="M64" s="192"/>
    </row>
    <row r="65" spans="2:13" s="6" customFormat="1" ht="15" customHeight="1">
      <c r="B65" s="262" t="s">
        <v>1095</v>
      </c>
      <c r="C65" s="263"/>
      <c r="D65" s="230"/>
      <c r="E65" s="230"/>
      <c r="F65" s="230"/>
      <c r="G65" s="230"/>
      <c r="H65" s="230"/>
      <c r="I65" s="230"/>
      <c r="J65" s="230"/>
      <c r="K65" s="219">
        <f t="shared" si="20"/>
        <v>0</v>
      </c>
      <c r="L65" s="231">
        <f t="shared" si="21"/>
        <v>0</v>
      </c>
      <c r="M65" s="5"/>
    </row>
    <row r="66" spans="2:13" s="6" customFormat="1" ht="15.5">
      <c r="B66" s="262" t="s">
        <v>1096</v>
      </c>
      <c r="C66" s="263"/>
      <c r="D66" s="230"/>
      <c r="E66" s="230"/>
      <c r="F66" s="230"/>
      <c r="G66" s="230"/>
      <c r="H66" s="230"/>
      <c r="I66" s="230"/>
      <c r="J66" s="230"/>
      <c r="K66" s="219">
        <f t="shared" si="20"/>
        <v>0</v>
      </c>
      <c r="L66" s="231">
        <f t="shared" si="21"/>
        <v>0</v>
      </c>
      <c r="M66" s="5"/>
    </row>
    <row r="67" spans="2:13" s="6" customFormat="1" ht="15.5">
      <c r="B67" s="262" t="s">
        <v>1097</v>
      </c>
      <c r="C67" s="263"/>
      <c r="D67" s="230"/>
      <c r="E67" s="230"/>
      <c r="F67" s="230"/>
      <c r="G67" s="230"/>
      <c r="H67" s="230"/>
      <c r="I67" s="230"/>
      <c r="J67" s="230"/>
      <c r="K67" s="219">
        <f t="shared" si="20"/>
        <v>0</v>
      </c>
      <c r="L67" s="231">
        <f t="shared" si="21"/>
        <v>0</v>
      </c>
      <c r="M67" s="5"/>
    </row>
    <row r="68" spans="2:13" s="6" customFormat="1" ht="15.5">
      <c r="B68" s="290" t="s">
        <v>1098</v>
      </c>
      <c r="C68" s="291"/>
      <c r="D68" s="230"/>
      <c r="E68" s="230"/>
      <c r="F68" s="230"/>
      <c r="G68" s="230"/>
      <c r="H68" s="230"/>
      <c r="I68" s="230"/>
      <c r="J68" s="230"/>
      <c r="K68" s="219">
        <f t="shared" si="20"/>
        <v>0</v>
      </c>
      <c r="L68" s="231">
        <f t="shared" si="21"/>
        <v>0</v>
      </c>
      <c r="M68" s="5"/>
    </row>
    <row r="69" spans="2:13" s="6" customFormat="1" ht="15.5">
      <c r="B69" s="278" t="s">
        <v>62</v>
      </c>
      <c r="C69" s="279"/>
      <c r="D69" s="232">
        <f>SUM(D61:D68)</f>
        <v>0</v>
      </c>
      <c r="E69" s="232">
        <f>SUM(E61:E68)</f>
        <v>0</v>
      </c>
      <c r="F69" s="232">
        <f>SUM(F61:F68)</f>
        <v>0</v>
      </c>
      <c r="G69" s="232">
        <f t="shared" ref="G69:L69" si="22">SUM(G61:G68)</f>
        <v>0</v>
      </c>
      <c r="H69" s="232">
        <f t="shared" si="22"/>
        <v>0</v>
      </c>
      <c r="I69" s="232">
        <f t="shared" si="22"/>
        <v>0</v>
      </c>
      <c r="J69" s="232">
        <f t="shared" si="22"/>
        <v>0</v>
      </c>
      <c r="K69" s="232">
        <f t="shared" si="22"/>
        <v>0</v>
      </c>
      <c r="L69" s="233">
        <f t="shared" si="22"/>
        <v>0</v>
      </c>
      <c r="M69" s="5"/>
    </row>
    <row r="70" spans="2:13" s="6" customFormat="1" ht="15.5"/>
    <row r="71" spans="2:13" s="6" customFormat="1" ht="15.5">
      <c r="B71" s="284" t="s">
        <v>692</v>
      </c>
      <c r="C71" s="285"/>
      <c r="D71" s="285"/>
      <c r="E71" s="285"/>
      <c r="F71" s="285"/>
      <c r="G71" s="285"/>
      <c r="H71" s="285"/>
      <c r="I71" s="285"/>
      <c r="J71" s="285"/>
      <c r="K71" s="285"/>
      <c r="L71" s="286"/>
    </row>
    <row r="72" spans="2:13" s="6" customFormat="1" ht="34.5" customHeight="1">
      <c r="B72" s="191" t="s">
        <v>1072</v>
      </c>
      <c r="C72" s="190" t="s">
        <v>25</v>
      </c>
      <c r="D72" s="271" t="s">
        <v>1128</v>
      </c>
      <c r="E72" s="271"/>
      <c r="F72" s="271"/>
      <c r="G72" s="271"/>
      <c r="H72" s="272" t="s">
        <v>1129</v>
      </c>
      <c r="I72" s="272"/>
      <c r="J72" s="272"/>
      <c r="K72" s="287" t="s">
        <v>688</v>
      </c>
      <c r="L72" s="287"/>
    </row>
    <row r="73" spans="2:13" s="6" customFormat="1" ht="15.5">
      <c r="B73" s="53" t="s">
        <v>5</v>
      </c>
      <c r="C73" s="52" t="str">
        <f>LOOKUP($B73,Instalacje,NrKPRU)</f>
        <v>-</v>
      </c>
      <c r="D73" s="288" t="str">
        <f>LOOKUP($B73,Instalacje,NazwaInstalacji)</f>
        <v>-</v>
      </c>
      <c r="E73" s="288" t="str">
        <f>LOOKUP($B73,Instalacje,NrKPRU)</f>
        <v>-</v>
      </c>
      <c r="F73" s="288" t="str">
        <f>LOOKUP($B73,Instalacje,NrKPRU)</f>
        <v>-</v>
      </c>
      <c r="G73" s="288" t="str">
        <f>LOOKUP($B73,Instalacje,NrKPRU)</f>
        <v>-</v>
      </c>
      <c r="H73" s="288" t="str">
        <f>LOOKUP($B73,Instalacje,NazwaProwadzącego)</f>
        <v>-</v>
      </c>
      <c r="I73" s="288" t="str">
        <f>LOOKUP($B73,Instalacje,NrKPRU)</f>
        <v>-</v>
      </c>
      <c r="J73" s="288" t="str">
        <f>LOOKUP($B73,Instalacje,NrKPRU)</f>
        <v>-</v>
      </c>
      <c r="K73" s="288" t="str">
        <f>LOOKUP($B73,Instalacje,NazwaGrupy)</f>
        <v>-</v>
      </c>
      <c r="L73" s="288" t="str">
        <f>LOOKUP($B73,Instalacje,NrKPRU)</f>
        <v>-</v>
      </c>
    </row>
    <row r="74" spans="2:13" s="6" customFormat="1" ht="15.75" customHeight="1">
      <c r="B74" s="280">
        <f>IF(B73="- proszę wybrać -",0,1)</f>
        <v>0</v>
      </c>
      <c r="C74" s="281"/>
      <c r="D74" s="271" t="s">
        <v>685</v>
      </c>
      <c r="E74" s="271"/>
      <c r="F74" s="271"/>
      <c r="G74" s="271"/>
      <c r="H74" s="272" t="s">
        <v>686</v>
      </c>
      <c r="I74" s="272"/>
      <c r="J74" s="272"/>
      <c r="K74" s="287" t="s">
        <v>687</v>
      </c>
      <c r="L74" s="287"/>
    </row>
    <row r="75" spans="2:13" s="6" customFormat="1" ht="30" customHeight="1">
      <c r="B75" s="282"/>
      <c r="C75" s="283"/>
      <c r="D75" s="237"/>
      <c r="E75" s="238"/>
      <c r="F75" s="238"/>
      <c r="G75" s="239"/>
      <c r="H75" s="240"/>
      <c r="I75" s="241"/>
      <c r="J75" s="242"/>
      <c r="K75" s="237"/>
      <c r="L75" s="239"/>
    </row>
    <row r="76" spans="2:13" s="6" customFormat="1" ht="30" customHeight="1">
      <c r="B76" s="264" t="s">
        <v>1131</v>
      </c>
      <c r="C76" s="265"/>
      <c r="D76" s="268" t="s">
        <v>1104</v>
      </c>
      <c r="E76" s="269"/>
      <c r="F76" s="269"/>
      <c r="G76" s="269"/>
      <c r="H76" s="269"/>
      <c r="I76" s="269"/>
      <c r="J76" s="270"/>
      <c r="K76" s="260" t="s">
        <v>1074</v>
      </c>
      <c r="L76" s="260" t="s">
        <v>1101</v>
      </c>
    </row>
    <row r="77" spans="2:13" s="6" customFormat="1" ht="15.5">
      <c r="B77" s="266"/>
      <c r="C77" s="267"/>
      <c r="D77" s="190" t="s">
        <v>1075</v>
      </c>
      <c r="E77" s="190" t="s">
        <v>1099</v>
      </c>
      <c r="F77" s="190" t="s">
        <v>1086</v>
      </c>
      <c r="G77" s="190" t="s">
        <v>1087</v>
      </c>
      <c r="H77" s="190" t="s">
        <v>1088</v>
      </c>
      <c r="I77" s="190" t="s">
        <v>1089</v>
      </c>
      <c r="J77" s="190" t="s">
        <v>1100</v>
      </c>
      <c r="K77" s="261"/>
      <c r="L77" s="261"/>
    </row>
    <row r="78" spans="2:13" s="6" customFormat="1" ht="15.5">
      <c r="B78" s="273" t="s">
        <v>1091</v>
      </c>
      <c r="C78" s="274"/>
      <c r="D78" s="230"/>
      <c r="E78" s="230"/>
      <c r="F78" s="230"/>
      <c r="G78" s="230"/>
      <c r="H78" s="230"/>
      <c r="I78" s="230"/>
      <c r="J78" s="230"/>
      <c r="K78" s="219">
        <f>D78+E78+F78+G78+H78+I78+J78</f>
        <v>0</v>
      </c>
      <c r="L78" s="231">
        <f>(D78+E78)*14.78+(F78+G78+H78+I78+J78)*20.38</f>
        <v>0</v>
      </c>
    </row>
    <row r="79" spans="2:13" s="6" customFormat="1" ht="15.5">
      <c r="B79" s="262" t="s">
        <v>1092</v>
      </c>
      <c r="C79" s="263"/>
      <c r="D79" s="230"/>
      <c r="E79" s="230"/>
      <c r="F79" s="230"/>
      <c r="G79" s="230"/>
      <c r="H79" s="230"/>
      <c r="I79" s="230"/>
      <c r="J79" s="230"/>
      <c r="K79" s="219">
        <f t="shared" ref="K79:K85" si="23">D79+E79+F79+G79+H79+I79+J79</f>
        <v>0</v>
      </c>
      <c r="L79" s="231">
        <f t="shared" ref="L79:L85" si="24">(D79+E79)*14.78+(F79+G79+H79+I79+J79)*20.38</f>
        <v>0</v>
      </c>
    </row>
    <row r="80" spans="2:13" s="6" customFormat="1" ht="15.5">
      <c r="B80" s="262" t="s">
        <v>1093</v>
      </c>
      <c r="C80" s="263"/>
      <c r="D80" s="230"/>
      <c r="E80" s="230"/>
      <c r="F80" s="230"/>
      <c r="G80" s="230"/>
      <c r="H80" s="230"/>
      <c r="I80" s="230"/>
      <c r="J80" s="230"/>
      <c r="K80" s="219">
        <f t="shared" si="23"/>
        <v>0</v>
      </c>
      <c r="L80" s="231">
        <f t="shared" si="24"/>
        <v>0</v>
      </c>
    </row>
    <row r="81" spans="2:12" s="6" customFormat="1" ht="15.5">
      <c r="B81" s="262" t="s">
        <v>1094</v>
      </c>
      <c r="C81" s="263"/>
      <c r="D81" s="230"/>
      <c r="E81" s="230"/>
      <c r="F81" s="230"/>
      <c r="G81" s="230"/>
      <c r="H81" s="230"/>
      <c r="I81" s="230"/>
      <c r="J81" s="230"/>
      <c r="K81" s="219">
        <f t="shared" si="23"/>
        <v>0</v>
      </c>
      <c r="L81" s="231">
        <f t="shared" si="24"/>
        <v>0</v>
      </c>
    </row>
    <row r="82" spans="2:12" s="6" customFormat="1" ht="15.5">
      <c r="B82" s="262" t="s">
        <v>1095</v>
      </c>
      <c r="C82" s="263"/>
      <c r="D82" s="230"/>
      <c r="E82" s="230"/>
      <c r="F82" s="230"/>
      <c r="G82" s="230"/>
      <c r="H82" s="230"/>
      <c r="I82" s="230"/>
      <c r="J82" s="230"/>
      <c r="K82" s="219">
        <f t="shared" si="23"/>
        <v>0</v>
      </c>
      <c r="L82" s="231">
        <f t="shared" si="24"/>
        <v>0</v>
      </c>
    </row>
    <row r="83" spans="2:12" s="6" customFormat="1" ht="15.5">
      <c r="B83" s="262" t="s">
        <v>1096</v>
      </c>
      <c r="C83" s="263"/>
      <c r="D83" s="230"/>
      <c r="E83" s="230"/>
      <c r="F83" s="230"/>
      <c r="G83" s="230"/>
      <c r="H83" s="230"/>
      <c r="I83" s="230"/>
      <c r="J83" s="230"/>
      <c r="K83" s="219">
        <f t="shared" si="23"/>
        <v>0</v>
      </c>
      <c r="L83" s="231">
        <f t="shared" si="24"/>
        <v>0</v>
      </c>
    </row>
    <row r="84" spans="2:12" s="6" customFormat="1" ht="15.5">
      <c r="B84" s="262" t="s">
        <v>1097</v>
      </c>
      <c r="C84" s="263"/>
      <c r="D84" s="230"/>
      <c r="E84" s="230"/>
      <c r="F84" s="230"/>
      <c r="G84" s="230"/>
      <c r="H84" s="230"/>
      <c r="I84" s="230"/>
      <c r="J84" s="230"/>
      <c r="K84" s="219">
        <f t="shared" si="23"/>
        <v>0</v>
      </c>
      <c r="L84" s="231">
        <f t="shared" si="24"/>
        <v>0</v>
      </c>
    </row>
    <row r="85" spans="2:12" s="6" customFormat="1" ht="15.5">
      <c r="B85" s="290" t="s">
        <v>1098</v>
      </c>
      <c r="C85" s="291"/>
      <c r="D85" s="230"/>
      <c r="E85" s="230"/>
      <c r="F85" s="230"/>
      <c r="G85" s="230"/>
      <c r="H85" s="230"/>
      <c r="I85" s="230"/>
      <c r="J85" s="230"/>
      <c r="K85" s="219">
        <f t="shared" si="23"/>
        <v>0</v>
      </c>
      <c r="L85" s="231">
        <f t="shared" si="24"/>
        <v>0</v>
      </c>
    </row>
    <row r="86" spans="2:12" s="6" customFormat="1" ht="15.5">
      <c r="B86" s="278" t="s">
        <v>62</v>
      </c>
      <c r="C86" s="279"/>
      <c r="D86" s="232">
        <f>SUM(D78:D85)</f>
        <v>0</v>
      </c>
      <c r="E86" s="232">
        <f>SUM(E78:E85)</f>
        <v>0</v>
      </c>
      <c r="F86" s="232">
        <f>SUM(F78:F85)</f>
        <v>0</v>
      </c>
      <c r="G86" s="232">
        <f t="shared" ref="G86:L86" si="25">SUM(G78:G85)</f>
        <v>0</v>
      </c>
      <c r="H86" s="232">
        <f t="shared" si="25"/>
        <v>0</v>
      </c>
      <c r="I86" s="232">
        <f t="shared" si="25"/>
        <v>0</v>
      </c>
      <c r="J86" s="232">
        <f t="shared" si="25"/>
        <v>0</v>
      </c>
      <c r="K86" s="232">
        <f t="shared" si="25"/>
        <v>0</v>
      </c>
      <c r="L86" s="233">
        <f t="shared" si="25"/>
        <v>0</v>
      </c>
    </row>
    <row r="87" spans="2:12" s="6" customFormat="1" ht="15.5"/>
    <row r="88" spans="2:12" s="6" customFormat="1" ht="15.5">
      <c r="B88" s="284" t="s">
        <v>693</v>
      </c>
      <c r="C88" s="285"/>
      <c r="D88" s="285"/>
      <c r="E88" s="285"/>
      <c r="F88" s="285"/>
      <c r="G88" s="285"/>
      <c r="H88" s="285"/>
      <c r="I88" s="285"/>
      <c r="J88" s="285"/>
      <c r="K88" s="285"/>
      <c r="L88" s="286"/>
    </row>
    <row r="89" spans="2:12" s="6" customFormat="1" ht="34.5" customHeight="1">
      <c r="B89" s="191" t="s">
        <v>1072</v>
      </c>
      <c r="C89" s="190" t="s">
        <v>25</v>
      </c>
      <c r="D89" s="271" t="s">
        <v>1128</v>
      </c>
      <c r="E89" s="271"/>
      <c r="F89" s="271"/>
      <c r="G89" s="271"/>
      <c r="H89" s="272" t="s">
        <v>1129</v>
      </c>
      <c r="I89" s="272"/>
      <c r="J89" s="272"/>
      <c r="K89" s="287" t="s">
        <v>688</v>
      </c>
      <c r="L89" s="287"/>
    </row>
    <row r="90" spans="2:12" s="6" customFormat="1" ht="15.5">
      <c r="B90" s="53" t="s">
        <v>5</v>
      </c>
      <c r="C90" s="52" t="str">
        <f>LOOKUP($B90,Instalacje,NrKPRU)</f>
        <v>-</v>
      </c>
      <c r="D90" s="288" t="str">
        <f>LOOKUP($B90,Instalacje,NazwaInstalacji)</f>
        <v>-</v>
      </c>
      <c r="E90" s="288" t="str">
        <f>LOOKUP($B90,Instalacje,NrKPRU)</f>
        <v>-</v>
      </c>
      <c r="F90" s="288" t="str">
        <f>LOOKUP($B90,Instalacje,NrKPRU)</f>
        <v>-</v>
      </c>
      <c r="G90" s="288" t="str">
        <f>LOOKUP($B90,Instalacje,NrKPRU)</f>
        <v>-</v>
      </c>
      <c r="H90" s="288" t="str">
        <f>LOOKUP($B90,Instalacje,NazwaProwadzącego)</f>
        <v>-</v>
      </c>
      <c r="I90" s="288" t="str">
        <f>LOOKUP($B90,Instalacje,NrKPRU)</f>
        <v>-</v>
      </c>
      <c r="J90" s="288" t="str">
        <f>LOOKUP($B90,Instalacje,NrKPRU)</f>
        <v>-</v>
      </c>
      <c r="K90" s="288" t="str">
        <f>LOOKUP($B90,Instalacje,NazwaGrupy)</f>
        <v>-</v>
      </c>
      <c r="L90" s="288" t="str">
        <f>LOOKUP($B90,Instalacje,NrKPRU)</f>
        <v>-</v>
      </c>
    </row>
    <row r="91" spans="2:12" s="6" customFormat="1" ht="15.75" customHeight="1">
      <c r="B91" s="280">
        <f>IF(B90="- proszę wybrać -",0,1)</f>
        <v>0</v>
      </c>
      <c r="C91" s="281"/>
      <c r="D91" s="271" t="s">
        <v>685</v>
      </c>
      <c r="E91" s="271"/>
      <c r="F91" s="271"/>
      <c r="G91" s="271"/>
      <c r="H91" s="272" t="s">
        <v>686</v>
      </c>
      <c r="I91" s="272"/>
      <c r="J91" s="272"/>
      <c r="K91" s="287" t="s">
        <v>687</v>
      </c>
      <c r="L91" s="287"/>
    </row>
    <row r="92" spans="2:12" s="6" customFormat="1" ht="30" customHeight="1">
      <c r="B92" s="282"/>
      <c r="C92" s="283"/>
      <c r="D92" s="237"/>
      <c r="E92" s="238"/>
      <c r="F92" s="238"/>
      <c r="G92" s="239"/>
      <c r="H92" s="237"/>
      <c r="I92" s="238"/>
      <c r="J92" s="239"/>
      <c r="K92" s="237"/>
      <c r="L92" s="239"/>
    </row>
    <row r="93" spans="2:12" s="6" customFormat="1" ht="30" customHeight="1">
      <c r="B93" s="264" t="s">
        <v>1131</v>
      </c>
      <c r="C93" s="265"/>
      <c r="D93" s="268" t="s">
        <v>1104</v>
      </c>
      <c r="E93" s="269"/>
      <c r="F93" s="269"/>
      <c r="G93" s="269"/>
      <c r="H93" s="269"/>
      <c r="I93" s="269"/>
      <c r="J93" s="270"/>
      <c r="K93" s="260" t="s">
        <v>1074</v>
      </c>
      <c r="L93" s="260" t="s">
        <v>1101</v>
      </c>
    </row>
    <row r="94" spans="2:12" s="6" customFormat="1" ht="15.5">
      <c r="B94" s="266"/>
      <c r="C94" s="267"/>
      <c r="D94" s="190" t="s">
        <v>1075</v>
      </c>
      <c r="E94" s="190" t="s">
        <v>1099</v>
      </c>
      <c r="F94" s="190" t="s">
        <v>1086</v>
      </c>
      <c r="G94" s="190" t="s">
        <v>1087</v>
      </c>
      <c r="H94" s="190" t="s">
        <v>1088</v>
      </c>
      <c r="I94" s="190" t="s">
        <v>1089</v>
      </c>
      <c r="J94" s="190" t="s">
        <v>1100</v>
      </c>
      <c r="K94" s="261"/>
      <c r="L94" s="261"/>
    </row>
    <row r="95" spans="2:12" s="6" customFormat="1" ht="15.5">
      <c r="B95" s="273" t="s">
        <v>1091</v>
      </c>
      <c r="C95" s="274"/>
      <c r="D95" s="230"/>
      <c r="E95" s="230"/>
      <c r="F95" s="230"/>
      <c r="G95" s="230"/>
      <c r="H95" s="230"/>
      <c r="I95" s="230"/>
      <c r="J95" s="230"/>
      <c r="K95" s="219">
        <f>D95+E95+F95+G95+H95+I95+J95</f>
        <v>0</v>
      </c>
      <c r="L95" s="231">
        <f>(D95+E95)*14.78+(F95+G95+H95+I95+J95)*20.38</f>
        <v>0</v>
      </c>
    </row>
    <row r="96" spans="2:12" s="6" customFormat="1" ht="15.5">
      <c r="B96" s="262" t="s">
        <v>1092</v>
      </c>
      <c r="C96" s="263"/>
      <c r="D96" s="230"/>
      <c r="E96" s="230"/>
      <c r="F96" s="230"/>
      <c r="G96" s="230"/>
      <c r="H96" s="230"/>
      <c r="I96" s="230"/>
      <c r="J96" s="230"/>
      <c r="K96" s="219">
        <f t="shared" ref="K96:K102" si="26">D96+E96+F96+G96+H96+I96+J96</f>
        <v>0</v>
      </c>
      <c r="L96" s="231">
        <f t="shared" ref="L96:L102" si="27">(D96+E96)*14.78+(F96+G96+H96+I96+J96)*20.38</f>
        <v>0</v>
      </c>
    </row>
    <row r="97" spans="2:12" s="6" customFormat="1" ht="15.5">
      <c r="B97" s="262" t="s">
        <v>1093</v>
      </c>
      <c r="C97" s="263"/>
      <c r="D97" s="230"/>
      <c r="E97" s="230"/>
      <c r="F97" s="230"/>
      <c r="G97" s="230"/>
      <c r="H97" s="230"/>
      <c r="I97" s="230"/>
      <c r="J97" s="230"/>
      <c r="K97" s="219">
        <f t="shared" si="26"/>
        <v>0</v>
      </c>
      <c r="L97" s="231">
        <f t="shared" si="27"/>
        <v>0</v>
      </c>
    </row>
    <row r="98" spans="2:12" s="6" customFormat="1" ht="15.5">
      <c r="B98" s="262" t="s">
        <v>1094</v>
      </c>
      <c r="C98" s="263"/>
      <c r="D98" s="230"/>
      <c r="E98" s="230"/>
      <c r="F98" s="230"/>
      <c r="G98" s="230"/>
      <c r="H98" s="230"/>
      <c r="I98" s="230"/>
      <c r="J98" s="230"/>
      <c r="K98" s="219">
        <f t="shared" si="26"/>
        <v>0</v>
      </c>
      <c r="L98" s="231">
        <f t="shared" si="27"/>
        <v>0</v>
      </c>
    </row>
    <row r="99" spans="2:12" s="6" customFormat="1" ht="15.5">
      <c r="B99" s="262" t="s">
        <v>1095</v>
      </c>
      <c r="C99" s="263"/>
      <c r="D99" s="230"/>
      <c r="E99" s="230"/>
      <c r="F99" s="230"/>
      <c r="G99" s="230"/>
      <c r="H99" s="230"/>
      <c r="I99" s="230"/>
      <c r="J99" s="230"/>
      <c r="K99" s="219">
        <f t="shared" si="26"/>
        <v>0</v>
      </c>
      <c r="L99" s="231">
        <f t="shared" si="27"/>
        <v>0</v>
      </c>
    </row>
    <row r="100" spans="2:12" s="6" customFormat="1" ht="15.5">
      <c r="B100" s="262" t="s">
        <v>1096</v>
      </c>
      <c r="C100" s="263"/>
      <c r="D100" s="230"/>
      <c r="E100" s="230"/>
      <c r="F100" s="230"/>
      <c r="G100" s="230"/>
      <c r="H100" s="230"/>
      <c r="I100" s="230"/>
      <c r="J100" s="230"/>
      <c r="K100" s="219">
        <f t="shared" si="26"/>
        <v>0</v>
      </c>
      <c r="L100" s="231">
        <f t="shared" si="27"/>
        <v>0</v>
      </c>
    </row>
    <row r="101" spans="2:12" s="6" customFormat="1" ht="15.5">
      <c r="B101" s="262" t="s">
        <v>1097</v>
      </c>
      <c r="C101" s="263"/>
      <c r="D101" s="230"/>
      <c r="E101" s="230"/>
      <c r="F101" s="230"/>
      <c r="G101" s="230"/>
      <c r="H101" s="230"/>
      <c r="I101" s="230"/>
      <c r="J101" s="230"/>
      <c r="K101" s="219">
        <f t="shared" si="26"/>
        <v>0</v>
      </c>
      <c r="L101" s="231">
        <f t="shared" si="27"/>
        <v>0</v>
      </c>
    </row>
    <row r="102" spans="2:12" s="6" customFormat="1" ht="15.5">
      <c r="B102" s="290" t="s">
        <v>1098</v>
      </c>
      <c r="C102" s="291"/>
      <c r="D102" s="230"/>
      <c r="E102" s="230"/>
      <c r="F102" s="230"/>
      <c r="G102" s="230"/>
      <c r="H102" s="230"/>
      <c r="I102" s="230"/>
      <c r="J102" s="230"/>
      <c r="K102" s="219">
        <f t="shared" si="26"/>
        <v>0</v>
      </c>
      <c r="L102" s="231">
        <f t="shared" si="27"/>
        <v>0</v>
      </c>
    </row>
    <row r="103" spans="2:12" s="6" customFormat="1" ht="15.5">
      <c r="B103" s="278" t="s">
        <v>62</v>
      </c>
      <c r="C103" s="279"/>
      <c r="D103" s="232">
        <f>SUM(D95:D102)</f>
        <v>0</v>
      </c>
      <c r="E103" s="232">
        <f>SUM(E95:E102)</f>
        <v>0</v>
      </c>
      <c r="F103" s="232">
        <f>SUM(F95:F102)</f>
        <v>0</v>
      </c>
      <c r="G103" s="232">
        <f t="shared" ref="G103:L103" si="28">SUM(G95:G102)</f>
        <v>0</v>
      </c>
      <c r="H103" s="232">
        <f t="shared" si="28"/>
        <v>0</v>
      </c>
      <c r="I103" s="232">
        <f t="shared" si="28"/>
        <v>0</v>
      </c>
      <c r="J103" s="232">
        <f t="shared" si="28"/>
        <v>0</v>
      </c>
      <c r="K103" s="232">
        <f t="shared" si="28"/>
        <v>0</v>
      </c>
      <c r="L103" s="233">
        <f t="shared" si="28"/>
        <v>0</v>
      </c>
    </row>
    <row r="104" spans="2:12" s="6" customFormat="1" ht="15.5"/>
    <row r="105" spans="2:12" s="6" customFormat="1" ht="15.5">
      <c r="B105" s="284" t="s">
        <v>694</v>
      </c>
      <c r="C105" s="285"/>
      <c r="D105" s="285"/>
      <c r="E105" s="285"/>
      <c r="F105" s="285"/>
      <c r="G105" s="285"/>
      <c r="H105" s="285"/>
      <c r="I105" s="285"/>
      <c r="J105" s="285"/>
      <c r="K105" s="285"/>
      <c r="L105" s="286"/>
    </row>
    <row r="106" spans="2:12" s="6" customFormat="1" ht="34.5" customHeight="1">
      <c r="B106" s="191" t="s">
        <v>1072</v>
      </c>
      <c r="C106" s="190" t="s">
        <v>25</v>
      </c>
      <c r="D106" s="271" t="s">
        <v>1128</v>
      </c>
      <c r="E106" s="271"/>
      <c r="F106" s="271"/>
      <c r="G106" s="271"/>
      <c r="H106" s="272" t="s">
        <v>1129</v>
      </c>
      <c r="I106" s="272"/>
      <c r="J106" s="272"/>
      <c r="K106" s="287" t="s">
        <v>688</v>
      </c>
      <c r="L106" s="287"/>
    </row>
    <row r="107" spans="2:12" s="6" customFormat="1" ht="15.5">
      <c r="B107" s="53" t="s">
        <v>5</v>
      </c>
      <c r="C107" s="52" t="str">
        <f>LOOKUP($B107,Instalacje,NrKPRU)</f>
        <v>-</v>
      </c>
      <c r="D107" s="288" t="str">
        <f>LOOKUP($B107,Instalacje,NazwaInstalacji)</f>
        <v>-</v>
      </c>
      <c r="E107" s="288" t="str">
        <f>LOOKUP($B107,Instalacje,NrKPRU)</f>
        <v>-</v>
      </c>
      <c r="F107" s="288" t="str">
        <f>LOOKUP($B107,Instalacje,NrKPRU)</f>
        <v>-</v>
      </c>
      <c r="G107" s="288" t="str">
        <f>LOOKUP($B107,Instalacje,NrKPRU)</f>
        <v>-</v>
      </c>
      <c r="H107" s="288" t="str">
        <f>LOOKUP($B107,Instalacje,NazwaProwadzącego)</f>
        <v>-</v>
      </c>
      <c r="I107" s="288" t="str">
        <f>LOOKUP($B107,Instalacje,NrKPRU)</f>
        <v>-</v>
      </c>
      <c r="J107" s="288" t="str">
        <f>LOOKUP($B107,Instalacje,NrKPRU)</f>
        <v>-</v>
      </c>
      <c r="K107" s="288" t="str">
        <f>LOOKUP($B107,Instalacje,NazwaGrupy)</f>
        <v>-</v>
      </c>
      <c r="L107" s="288" t="str">
        <f>LOOKUP($B107,Instalacje,NrKPRU)</f>
        <v>-</v>
      </c>
    </row>
    <row r="108" spans="2:12" s="6" customFormat="1" ht="15.75" customHeight="1">
      <c r="B108" s="280">
        <f>IF(B107="- proszę wybrać -",0,1)</f>
        <v>0</v>
      </c>
      <c r="C108" s="281"/>
      <c r="D108" s="271" t="s">
        <v>685</v>
      </c>
      <c r="E108" s="271"/>
      <c r="F108" s="271"/>
      <c r="G108" s="271"/>
      <c r="H108" s="272" t="s">
        <v>686</v>
      </c>
      <c r="I108" s="272"/>
      <c r="J108" s="272"/>
      <c r="K108" s="287" t="s">
        <v>687</v>
      </c>
      <c r="L108" s="287"/>
    </row>
    <row r="109" spans="2:12" s="6" customFormat="1" ht="30" customHeight="1">
      <c r="B109" s="282"/>
      <c r="C109" s="283"/>
      <c r="D109" s="237"/>
      <c r="E109" s="238"/>
      <c r="F109" s="238"/>
      <c r="G109" s="239"/>
      <c r="H109" s="237"/>
      <c r="I109" s="238"/>
      <c r="J109" s="239"/>
      <c r="K109" s="237"/>
      <c r="L109" s="239"/>
    </row>
    <row r="110" spans="2:12" s="6" customFormat="1" ht="30" customHeight="1">
      <c r="B110" s="264" t="s">
        <v>1131</v>
      </c>
      <c r="C110" s="265"/>
      <c r="D110" s="268" t="s">
        <v>1104</v>
      </c>
      <c r="E110" s="269"/>
      <c r="F110" s="269"/>
      <c r="G110" s="269"/>
      <c r="H110" s="269"/>
      <c r="I110" s="269"/>
      <c r="J110" s="270"/>
      <c r="K110" s="260" t="s">
        <v>1074</v>
      </c>
      <c r="L110" s="260" t="s">
        <v>1101</v>
      </c>
    </row>
    <row r="111" spans="2:12" s="6" customFormat="1" ht="15.5">
      <c r="B111" s="266"/>
      <c r="C111" s="267"/>
      <c r="D111" s="190" t="s">
        <v>1075</v>
      </c>
      <c r="E111" s="190" t="s">
        <v>1099</v>
      </c>
      <c r="F111" s="190" t="s">
        <v>1086</v>
      </c>
      <c r="G111" s="190" t="s">
        <v>1087</v>
      </c>
      <c r="H111" s="190" t="s">
        <v>1088</v>
      </c>
      <c r="I111" s="190" t="s">
        <v>1089</v>
      </c>
      <c r="J111" s="190" t="s">
        <v>1100</v>
      </c>
      <c r="K111" s="261"/>
      <c r="L111" s="261"/>
    </row>
    <row r="112" spans="2:12" s="6" customFormat="1" ht="15.5">
      <c r="B112" s="273" t="s">
        <v>1091</v>
      </c>
      <c r="C112" s="274"/>
      <c r="D112" s="230"/>
      <c r="E112" s="230"/>
      <c r="F112" s="230"/>
      <c r="G112" s="230"/>
      <c r="H112" s="230"/>
      <c r="I112" s="230"/>
      <c r="J112" s="230"/>
      <c r="K112" s="219">
        <f>D112+E112+F112+G112+H112+I112+J112</f>
        <v>0</v>
      </c>
      <c r="L112" s="231">
        <f>(D112+E112)*14.78+(F112+G112+H112+I112+J112)*20.38</f>
        <v>0</v>
      </c>
    </row>
    <row r="113" spans="2:12" s="6" customFormat="1" ht="15.5">
      <c r="B113" s="262" t="s">
        <v>1092</v>
      </c>
      <c r="C113" s="263"/>
      <c r="D113" s="230"/>
      <c r="E113" s="230"/>
      <c r="F113" s="230"/>
      <c r="G113" s="230"/>
      <c r="H113" s="230"/>
      <c r="I113" s="230"/>
      <c r="J113" s="230"/>
      <c r="K113" s="219">
        <f t="shared" ref="K113:K119" si="29">D113+E113+F113+G113+H113+I113+J113</f>
        <v>0</v>
      </c>
      <c r="L113" s="231">
        <f t="shared" ref="L113:L119" si="30">(D113+E113)*14.78+(F113+G113+H113+I113+J113)*20.38</f>
        <v>0</v>
      </c>
    </row>
    <row r="114" spans="2:12" s="6" customFormat="1" ht="15.5">
      <c r="B114" s="262" t="s">
        <v>1093</v>
      </c>
      <c r="C114" s="263"/>
      <c r="D114" s="230"/>
      <c r="E114" s="230"/>
      <c r="F114" s="230"/>
      <c r="G114" s="230"/>
      <c r="H114" s="230"/>
      <c r="I114" s="230"/>
      <c r="J114" s="230"/>
      <c r="K114" s="219">
        <f t="shared" si="29"/>
        <v>0</v>
      </c>
      <c r="L114" s="231">
        <f t="shared" si="30"/>
        <v>0</v>
      </c>
    </row>
    <row r="115" spans="2:12" s="6" customFormat="1" ht="15.5">
      <c r="B115" s="262" t="s">
        <v>1094</v>
      </c>
      <c r="C115" s="263"/>
      <c r="D115" s="230"/>
      <c r="E115" s="230"/>
      <c r="F115" s="230"/>
      <c r="G115" s="230"/>
      <c r="H115" s="230"/>
      <c r="I115" s="230"/>
      <c r="J115" s="230"/>
      <c r="K115" s="219">
        <f t="shared" si="29"/>
        <v>0</v>
      </c>
      <c r="L115" s="231">
        <f t="shared" si="30"/>
        <v>0</v>
      </c>
    </row>
    <row r="116" spans="2:12" s="6" customFormat="1" ht="15.5">
      <c r="B116" s="262" t="s">
        <v>1095</v>
      </c>
      <c r="C116" s="263"/>
      <c r="D116" s="230"/>
      <c r="E116" s="230"/>
      <c r="F116" s="230"/>
      <c r="G116" s="230"/>
      <c r="H116" s="230"/>
      <c r="I116" s="230"/>
      <c r="J116" s="230"/>
      <c r="K116" s="219">
        <f t="shared" si="29"/>
        <v>0</v>
      </c>
      <c r="L116" s="231">
        <f t="shared" si="30"/>
        <v>0</v>
      </c>
    </row>
    <row r="117" spans="2:12" s="6" customFormat="1" ht="15.5">
      <c r="B117" s="262" t="s">
        <v>1096</v>
      </c>
      <c r="C117" s="263"/>
      <c r="D117" s="230"/>
      <c r="E117" s="230"/>
      <c r="F117" s="230"/>
      <c r="G117" s="230"/>
      <c r="H117" s="230"/>
      <c r="I117" s="230"/>
      <c r="J117" s="230"/>
      <c r="K117" s="219">
        <f t="shared" si="29"/>
        <v>0</v>
      </c>
      <c r="L117" s="231">
        <f t="shared" si="30"/>
        <v>0</v>
      </c>
    </row>
    <row r="118" spans="2:12" s="6" customFormat="1" ht="15.5">
      <c r="B118" s="262" t="s">
        <v>1097</v>
      </c>
      <c r="C118" s="263"/>
      <c r="D118" s="230"/>
      <c r="E118" s="230"/>
      <c r="F118" s="230"/>
      <c r="G118" s="230"/>
      <c r="H118" s="230"/>
      <c r="I118" s="230"/>
      <c r="J118" s="230"/>
      <c r="K118" s="219">
        <f t="shared" si="29"/>
        <v>0</v>
      </c>
      <c r="L118" s="231">
        <f t="shared" si="30"/>
        <v>0</v>
      </c>
    </row>
    <row r="119" spans="2:12" s="6" customFormat="1" ht="15.5">
      <c r="B119" s="290" t="s">
        <v>1098</v>
      </c>
      <c r="C119" s="291"/>
      <c r="D119" s="230"/>
      <c r="E119" s="230"/>
      <c r="F119" s="230"/>
      <c r="G119" s="230"/>
      <c r="H119" s="230"/>
      <c r="I119" s="230"/>
      <c r="J119" s="230"/>
      <c r="K119" s="219">
        <f t="shared" si="29"/>
        <v>0</v>
      </c>
      <c r="L119" s="231">
        <f t="shared" si="30"/>
        <v>0</v>
      </c>
    </row>
    <row r="120" spans="2:12" s="6" customFormat="1" ht="15.5">
      <c r="B120" s="278" t="s">
        <v>62</v>
      </c>
      <c r="C120" s="279"/>
      <c r="D120" s="232">
        <f>SUM(D112:D119)</f>
        <v>0</v>
      </c>
      <c r="E120" s="232">
        <f>SUM(E112:E119)</f>
        <v>0</v>
      </c>
      <c r="F120" s="232">
        <f>SUM(F112:F119)</f>
        <v>0</v>
      </c>
      <c r="G120" s="232">
        <f t="shared" ref="G120:L120" si="31">SUM(G112:G119)</f>
        <v>0</v>
      </c>
      <c r="H120" s="232">
        <f t="shared" si="31"/>
        <v>0</v>
      </c>
      <c r="I120" s="232">
        <f t="shared" si="31"/>
        <v>0</v>
      </c>
      <c r="J120" s="232">
        <f t="shared" si="31"/>
        <v>0</v>
      </c>
      <c r="K120" s="232">
        <f t="shared" si="31"/>
        <v>0</v>
      </c>
      <c r="L120" s="233">
        <f t="shared" si="31"/>
        <v>0</v>
      </c>
    </row>
    <row r="121" spans="2:12" s="6" customFormat="1" ht="15.5"/>
    <row r="122" spans="2:12" s="6" customFormat="1" ht="15.5">
      <c r="B122" s="284" t="s">
        <v>695</v>
      </c>
      <c r="C122" s="285"/>
      <c r="D122" s="285"/>
      <c r="E122" s="285"/>
      <c r="F122" s="285"/>
      <c r="G122" s="285"/>
      <c r="H122" s="285"/>
      <c r="I122" s="285"/>
      <c r="J122" s="285"/>
      <c r="K122" s="285"/>
      <c r="L122" s="286"/>
    </row>
    <row r="123" spans="2:12" s="6" customFormat="1" ht="34.5" customHeight="1">
      <c r="B123" s="191" t="s">
        <v>1072</v>
      </c>
      <c r="C123" s="190" t="s">
        <v>25</v>
      </c>
      <c r="D123" s="271" t="s">
        <v>1128</v>
      </c>
      <c r="E123" s="271"/>
      <c r="F123" s="271"/>
      <c r="G123" s="271"/>
      <c r="H123" s="272" t="s">
        <v>1129</v>
      </c>
      <c r="I123" s="272"/>
      <c r="J123" s="272"/>
      <c r="K123" s="287" t="s">
        <v>688</v>
      </c>
      <c r="L123" s="287"/>
    </row>
    <row r="124" spans="2:12" s="6" customFormat="1" ht="15.5">
      <c r="B124" s="53" t="s">
        <v>5</v>
      </c>
      <c r="C124" s="52" t="str">
        <f>LOOKUP($B124,Instalacje,NrKPRU)</f>
        <v>-</v>
      </c>
      <c r="D124" s="288" t="str">
        <f>LOOKUP($B124,Instalacje,NazwaInstalacji)</f>
        <v>-</v>
      </c>
      <c r="E124" s="288" t="str">
        <f>LOOKUP($B124,Instalacje,NrKPRU)</f>
        <v>-</v>
      </c>
      <c r="F124" s="288" t="str">
        <f>LOOKUP($B124,Instalacje,NrKPRU)</f>
        <v>-</v>
      </c>
      <c r="G124" s="288" t="str">
        <f>LOOKUP($B124,Instalacje,NrKPRU)</f>
        <v>-</v>
      </c>
      <c r="H124" s="288" t="str">
        <f>LOOKUP($B124,Instalacje,NazwaProwadzącego)</f>
        <v>-</v>
      </c>
      <c r="I124" s="288" t="str">
        <f>LOOKUP($B124,Instalacje,NrKPRU)</f>
        <v>-</v>
      </c>
      <c r="J124" s="288" t="str">
        <f>LOOKUP($B124,Instalacje,NrKPRU)</f>
        <v>-</v>
      </c>
      <c r="K124" s="288" t="str">
        <f>LOOKUP($B124,Instalacje,NazwaGrupy)</f>
        <v>-</v>
      </c>
      <c r="L124" s="288" t="str">
        <f>LOOKUP($B124,Instalacje,NrKPRU)</f>
        <v>-</v>
      </c>
    </row>
    <row r="125" spans="2:12" s="6" customFormat="1" ht="15.75" customHeight="1">
      <c r="B125" s="280">
        <f>IF(B124="- proszę wybrać -",0,1)</f>
        <v>0</v>
      </c>
      <c r="C125" s="281"/>
      <c r="D125" s="271" t="s">
        <v>685</v>
      </c>
      <c r="E125" s="271"/>
      <c r="F125" s="271"/>
      <c r="G125" s="271"/>
      <c r="H125" s="272" t="s">
        <v>686</v>
      </c>
      <c r="I125" s="272"/>
      <c r="J125" s="272"/>
      <c r="K125" s="287" t="s">
        <v>687</v>
      </c>
      <c r="L125" s="287"/>
    </row>
    <row r="126" spans="2:12" s="6" customFormat="1" ht="30" customHeight="1">
      <c r="B126" s="282"/>
      <c r="C126" s="283"/>
      <c r="D126" s="237"/>
      <c r="E126" s="238"/>
      <c r="F126" s="238"/>
      <c r="G126" s="239"/>
      <c r="H126" s="237"/>
      <c r="I126" s="238"/>
      <c r="J126" s="239"/>
      <c r="K126" s="237"/>
      <c r="L126" s="239"/>
    </row>
    <row r="127" spans="2:12" s="6" customFormat="1" ht="30" customHeight="1">
      <c r="B127" s="264" t="s">
        <v>1131</v>
      </c>
      <c r="C127" s="265"/>
      <c r="D127" s="268" t="s">
        <v>1104</v>
      </c>
      <c r="E127" s="269"/>
      <c r="F127" s="269"/>
      <c r="G127" s="269"/>
      <c r="H127" s="269"/>
      <c r="I127" s="269"/>
      <c r="J127" s="270"/>
      <c r="K127" s="260" t="s">
        <v>1074</v>
      </c>
      <c r="L127" s="260" t="s">
        <v>1101</v>
      </c>
    </row>
    <row r="128" spans="2:12" s="6" customFormat="1" ht="15.5">
      <c r="B128" s="266"/>
      <c r="C128" s="267"/>
      <c r="D128" s="190" t="s">
        <v>1075</v>
      </c>
      <c r="E128" s="190" t="s">
        <v>1099</v>
      </c>
      <c r="F128" s="190" t="s">
        <v>1086</v>
      </c>
      <c r="G128" s="190" t="s">
        <v>1087</v>
      </c>
      <c r="H128" s="190" t="s">
        <v>1088</v>
      </c>
      <c r="I128" s="190" t="s">
        <v>1089</v>
      </c>
      <c r="J128" s="190" t="s">
        <v>1100</v>
      </c>
      <c r="K128" s="261"/>
      <c r="L128" s="261"/>
    </row>
    <row r="129" spans="2:12" s="6" customFormat="1" ht="15.5">
      <c r="B129" s="273" t="s">
        <v>1091</v>
      </c>
      <c r="C129" s="274"/>
      <c r="D129" s="230"/>
      <c r="E129" s="230"/>
      <c r="F129" s="230"/>
      <c r="G129" s="230"/>
      <c r="H129" s="230"/>
      <c r="I129" s="230"/>
      <c r="J129" s="230"/>
      <c r="K129" s="219">
        <f>D129+E129+F129+G129+H129+I129+J129</f>
        <v>0</v>
      </c>
      <c r="L129" s="231">
        <f>(D129+E129)*14.78+(F129+G129+H129+I129+J129)*20.38</f>
        <v>0</v>
      </c>
    </row>
    <row r="130" spans="2:12" s="6" customFormat="1" ht="15.5">
      <c r="B130" s="262" t="s">
        <v>1092</v>
      </c>
      <c r="C130" s="263"/>
      <c r="D130" s="230"/>
      <c r="E130" s="230"/>
      <c r="F130" s="230"/>
      <c r="G130" s="230"/>
      <c r="H130" s="230"/>
      <c r="I130" s="230"/>
      <c r="J130" s="230"/>
      <c r="K130" s="219">
        <f t="shared" ref="K130:K136" si="32">D130+E130+F130+G130+H130+I130+J130</f>
        <v>0</v>
      </c>
      <c r="L130" s="231">
        <f t="shared" ref="L130:L136" si="33">(D130+E130)*14.78+(F130+G130+H130+I130+J130)*20.38</f>
        <v>0</v>
      </c>
    </row>
    <row r="131" spans="2:12" s="6" customFormat="1" ht="15.5">
      <c r="B131" s="262" t="s">
        <v>1093</v>
      </c>
      <c r="C131" s="263"/>
      <c r="D131" s="230"/>
      <c r="E131" s="230"/>
      <c r="F131" s="230"/>
      <c r="G131" s="230"/>
      <c r="H131" s="230"/>
      <c r="I131" s="230"/>
      <c r="J131" s="230"/>
      <c r="K131" s="219">
        <f t="shared" si="32"/>
        <v>0</v>
      </c>
      <c r="L131" s="231">
        <f t="shared" si="33"/>
        <v>0</v>
      </c>
    </row>
    <row r="132" spans="2:12" s="6" customFormat="1" ht="15.5">
      <c r="B132" s="262" t="s">
        <v>1094</v>
      </c>
      <c r="C132" s="263"/>
      <c r="D132" s="230"/>
      <c r="E132" s="230"/>
      <c r="F132" s="230"/>
      <c r="G132" s="230"/>
      <c r="H132" s="230"/>
      <c r="I132" s="230"/>
      <c r="J132" s="230"/>
      <c r="K132" s="219">
        <f t="shared" si="32"/>
        <v>0</v>
      </c>
      <c r="L132" s="231">
        <f t="shared" si="33"/>
        <v>0</v>
      </c>
    </row>
    <row r="133" spans="2:12" s="6" customFormat="1" ht="15.5">
      <c r="B133" s="262" t="s">
        <v>1095</v>
      </c>
      <c r="C133" s="263"/>
      <c r="D133" s="230"/>
      <c r="E133" s="230"/>
      <c r="F133" s="230"/>
      <c r="G133" s="230"/>
      <c r="H133" s="230"/>
      <c r="I133" s="230"/>
      <c r="J133" s="230"/>
      <c r="K133" s="219">
        <f t="shared" si="32"/>
        <v>0</v>
      </c>
      <c r="L133" s="231">
        <f t="shared" si="33"/>
        <v>0</v>
      </c>
    </row>
    <row r="134" spans="2:12" s="6" customFormat="1" ht="15.5">
      <c r="B134" s="262" t="s">
        <v>1096</v>
      </c>
      <c r="C134" s="263"/>
      <c r="D134" s="230"/>
      <c r="E134" s="230"/>
      <c r="F134" s="230"/>
      <c r="G134" s="230"/>
      <c r="H134" s="230"/>
      <c r="I134" s="230"/>
      <c r="J134" s="230"/>
      <c r="K134" s="219">
        <f t="shared" si="32"/>
        <v>0</v>
      </c>
      <c r="L134" s="231">
        <f t="shared" si="33"/>
        <v>0</v>
      </c>
    </row>
    <row r="135" spans="2:12" s="6" customFormat="1" ht="15.5">
      <c r="B135" s="262" t="s">
        <v>1097</v>
      </c>
      <c r="C135" s="263"/>
      <c r="D135" s="230"/>
      <c r="E135" s="230"/>
      <c r="F135" s="230"/>
      <c r="G135" s="230"/>
      <c r="H135" s="230"/>
      <c r="I135" s="230"/>
      <c r="J135" s="230"/>
      <c r="K135" s="219">
        <f t="shared" si="32"/>
        <v>0</v>
      </c>
      <c r="L135" s="231">
        <f t="shared" si="33"/>
        <v>0</v>
      </c>
    </row>
    <row r="136" spans="2:12" s="6" customFormat="1" ht="15.5">
      <c r="B136" s="290" t="s">
        <v>1098</v>
      </c>
      <c r="C136" s="291"/>
      <c r="D136" s="230"/>
      <c r="E136" s="230"/>
      <c r="F136" s="230"/>
      <c r="G136" s="230"/>
      <c r="H136" s="230"/>
      <c r="I136" s="230"/>
      <c r="J136" s="230"/>
      <c r="K136" s="219">
        <f t="shared" si="32"/>
        <v>0</v>
      </c>
      <c r="L136" s="231">
        <f t="shared" si="33"/>
        <v>0</v>
      </c>
    </row>
    <row r="137" spans="2:12" s="6" customFormat="1" ht="15.5">
      <c r="B137" s="278" t="s">
        <v>62</v>
      </c>
      <c r="C137" s="279"/>
      <c r="D137" s="232">
        <f>SUM(D129:D136)</f>
        <v>0</v>
      </c>
      <c r="E137" s="232">
        <f>SUM(E129:E136)</f>
        <v>0</v>
      </c>
      <c r="F137" s="232">
        <f>SUM(F129:F136)</f>
        <v>0</v>
      </c>
      <c r="G137" s="232">
        <f t="shared" ref="G137:L137" si="34">SUM(G129:G136)</f>
        <v>0</v>
      </c>
      <c r="H137" s="232">
        <f t="shared" si="34"/>
        <v>0</v>
      </c>
      <c r="I137" s="232">
        <f t="shared" si="34"/>
        <v>0</v>
      </c>
      <c r="J137" s="232">
        <f t="shared" si="34"/>
        <v>0</v>
      </c>
      <c r="K137" s="232">
        <f t="shared" si="34"/>
        <v>0</v>
      </c>
      <c r="L137" s="233">
        <f t="shared" si="34"/>
        <v>0</v>
      </c>
    </row>
    <row r="138" spans="2:12" s="6" customFormat="1" ht="15.5"/>
    <row r="139" spans="2:12" s="6" customFormat="1" ht="15.5">
      <c r="B139" s="284" t="s">
        <v>696</v>
      </c>
      <c r="C139" s="285"/>
      <c r="D139" s="285"/>
      <c r="E139" s="285"/>
      <c r="F139" s="285"/>
      <c r="G139" s="285"/>
      <c r="H139" s="285"/>
      <c r="I139" s="285"/>
      <c r="J139" s="285"/>
      <c r="K139" s="285"/>
      <c r="L139" s="286"/>
    </row>
    <row r="140" spans="2:12" s="6" customFormat="1" ht="34.5" customHeight="1">
      <c r="B140" s="191" t="s">
        <v>1072</v>
      </c>
      <c r="C140" s="190" t="s">
        <v>25</v>
      </c>
      <c r="D140" s="271" t="s">
        <v>1128</v>
      </c>
      <c r="E140" s="271"/>
      <c r="F140" s="271"/>
      <c r="G140" s="271"/>
      <c r="H140" s="272" t="s">
        <v>1129</v>
      </c>
      <c r="I140" s="272"/>
      <c r="J140" s="272"/>
      <c r="K140" s="287" t="s">
        <v>688</v>
      </c>
      <c r="L140" s="287"/>
    </row>
    <row r="141" spans="2:12" s="6" customFormat="1" ht="15.5">
      <c r="B141" s="53" t="s">
        <v>5</v>
      </c>
      <c r="C141" s="52" t="str">
        <f>LOOKUP($B141,Instalacje,NrKPRU)</f>
        <v>-</v>
      </c>
      <c r="D141" s="288" t="str">
        <f>LOOKUP($B141,Instalacje,NazwaInstalacji)</f>
        <v>-</v>
      </c>
      <c r="E141" s="288" t="str">
        <f>LOOKUP($B141,Instalacje,NrKPRU)</f>
        <v>-</v>
      </c>
      <c r="F141" s="288" t="str">
        <f>LOOKUP($B141,Instalacje,NrKPRU)</f>
        <v>-</v>
      </c>
      <c r="G141" s="288" t="str">
        <f>LOOKUP($B141,Instalacje,NrKPRU)</f>
        <v>-</v>
      </c>
      <c r="H141" s="288" t="str">
        <f>LOOKUP($B141,Instalacje,NazwaProwadzącego)</f>
        <v>-</v>
      </c>
      <c r="I141" s="288" t="str">
        <f>LOOKUP($B141,Instalacje,NrKPRU)</f>
        <v>-</v>
      </c>
      <c r="J141" s="288" t="str">
        <f>LOOKUP($B141,Instalacje,NrKPRU)</f>
        <v>-</v>
      </c>
      <c r="K141" s="288" t="str">
        <f>LOOKUP($B141,Instalacje,NazwaGrupy)</f>
        <v>-</v>
      </c>
      <c r="L141" s="288" t="str">
        <f>LOOKUP($B141,Instalacje,NrKPRU)</f>
        <v>-</v>
      </c>
    </row>
    <row r="142" spans="2:12" s="6" customFormat="1" ht="15.75" customHeight="1">
      <c r="B142" s="280">
        <f>IF(B141="- proszę wybrać -",0,1)</f>
        <v>0</v>
      </c>
      <c r="C142" s="281"/>
      <c r="D142" s="271" t="s">
        <v>685</v>
      </c>
      <c r="E142" s="271"/>
      <c r="F142" s="271"/>
      <c r="G142" s="271"/>
      <c r="H142" s="272" t="s">
        <v>686</v>
      </c>
      <c r="I142" s="272"/>
      <c r="J142" s="272"/>
      <c r="K142" s="287" t="s">
        <v>687</v>
      </c>
      <c r="L142" s="287"/>
    </row>
    <row r="143" spans="2:12" s="6" customFormat="1" ht="30" customHeight="1">
      <c r="B143" s="282"/>
      <c r="C143" s="283"/>
      <c r="D143" s="237"/>
      <c r="E143" s="238"/>
      <c r="F143" s="238"/>
      <c r="G143" s="239"/>
      <c r="H143" s="237"/>
      <c r="I143" s="238"/>
      <c r="J143" s="239"/>
      <c r="K143" s="237"/>
      <c r="L143" s="239"/>
    </row>
    <row r="144" spans="2:12" s="6" customFormat="1" ht="30" customHeight="1">
      <c r="B144" s="264" t="s">
        <v>1131</v>
      </c>
      <c r="C144" s="265"/>
      <c r="D144" s="268" t="s">
        <v>1104</v>
      </c>
      <c r="E144" s="269"/>
      <c r="F144" s="269"/>
      <c r="G144" s="269"/>
      <c r="H144" s="269"/>
      <c r="I144" s="269"/>
      <c r="J144" s="270"/>
      <c r="K144" s="260" t="s">
        <v>1074</v>
      </c>
      <c r="L144" s="260" t="s">
        <v>1101</v>
      </c>
    </row>
    <row r="145" spans="2:12" s="6" customFormat="1" ht="15.5">
      <c r="B145" s="266"/>
      <c r="C145" s="267"/>
      <c r="D145" s="190" t="s">
        <v>1075</v>
      </c>
      <c r="E145" s="190" t="s">
        <v>1099</v>
      </c>
      <c r="F145" s="190" t="s">
        <v>1086</v>
      </c>
      <c r="G145" s="190" t="s">
        <v>1087</v>
      </c>
      <c r="H145" s="190" t="s">
        <v>1088</v>
      </c>
      <c r="I145" s="190" t="s">
        <v>1089</v>
      </c>
      <c r="J145" s="190" t="s">
        <v>1100</v>
      </c>
      <c r="K145" s="261"/>
      <c r="L145" s="261"/>
    </row>
    <row r="146" spans="2:12" s="6" customFormat="1" ht="15.5">
      <c r="B146" s="273" t="s">
        <v>1091</v>
      </c>
      <c r="C146" s="274"/>
      <c r="D146" s="230"/>
      <c r="E146" s="230"/>
      <c r="F146" s="230"/>
      <c r="G146" s="230"/>
      <c r="H146" s="230"/>
      <c r="I146" s="230"/>
      <c r="J146" s="230"/>
      <c r="K146" s="219">
        <f>D146+E146+F146+G146+H146+I146+J146</f>
        <v>0</v>
      </c>
      <c r="L146" s="231">
        <f>(D146+E146)*14.78+(F146+G146+H146+I146+J146)*20.38</f>
        <v>0</v>
      </c>
    </row>
    <row r="147" spans="2:12" s="6" customFormat="1" ht="15.5">
      <c r="B147" s="262" t="s">
        <v>1092</v>
      </c>
      <c r="C147" s="263"/>
      <c r="D147" s="230"/>
      <c r="E147" s="230"/>
      <c r="F147" s="230"/>
      <c r="G147" s="230"/>
      <c r="H147" s="230"/>
      <c r="I147" s="230"/>
      <c r="J147" s="230"/>
      <c r="K147" s="219">
        <f t="shared" ref="K147:K153" si="35">D147+E147+F147+G147+H147+I147+J147</f>
        <v>0</v>
      </c>
      <c r="L147" s="231">
        <f t="shared" ref="L147:L153" si="36">(D147+E147)*14.78+(F147+G147+H147+I147+J147)*20.38</f>
        <v>0</v>
      </c>
    </row>
    <row r="148" spans="2:12" s="6" customFormat="1" ht="15.5">
      <c r="B148" s="262" t="s">
        <v>1093</v>
      </c>
      <c r="C148" s="263"/>
      <c r="D148" s="230"/>
      <c r="E148" s="230"/>
      <c r="F148" s="230"/>
      <c r="G148" s="230"/>
      <c r="H148" s="230"/>
      <c r="I148" s="230"/>
      <c r="J148" s="230"/>
      <c r="K148" s="219">
        <f t="shared" si="35"/>
        <v>0</v>
      </c>
      <c r="L148" s="231">
        <f t="shared" si="36"/>
        <v>0</v>
      </c>
    </row>
    <row r="149" spans="2:12" s="6" customFormat="1" ht="15.5">
      <c r="B149" s="262" t="s">
        <v>1094</v>
      </c>
      <c r="C149" s="263"/>
      <c r="D149" s="230"/>
      <c r="E149" s="230"/>
      <c r="F149" s="230"/>
      <c r="G149" s="230"/>
      <c r="H149" s="230"/>
      <c r="I149" s="230"/>
      <c r="J149" s="230"/>
      <c r="K149" s="219">
        <f t="shared" si="35"/>
        <v>0</v>
      </c>
      <c r="L149" s="231">
        <f t="shared" si="36"/>
        <v>0</v>
      </c>
    </row>
    <row r="150" spans="2:12" s="6" customFormat="1" ht="15.5">
      <c r="B150" s="262" t="s">
        <v>1095</v>
      </c>
      <c r="C150" s="263"/>
      <c r="D150" s="230"/>
      <c r="E150" s="230"/>
      <c r="F150" s="230"/>
      <c r="G150" s="230"/>
      <c r="H150" s="230"/>
      <c r="I150" s="230"/>
      <c r="J150" s="230"/>
      <c r="K150" s="219">
        <f t="shared" si="35"/>
        <v>0</v>
      </c>
      <c r="L150" s="231">
        <f t="shared" si="36"/>
        <v>0</v>
      </c>
    </row>
    <row r="151" spans="2:12" s="6" customFormat="1" ht="15.5">
      <c r="B151" s="262" t="s">
        <v>1096</v>
      </c>
      <c r="C151" s="263"/>
      <c r="D151" s="230"/>
      <c r="E151" s="230"/>
      <c r="F151" s="230"/>
      <c r="G151" s="230"/>
      <c r="H151" s="230"/>
      <c r="I151" s="230"/>
      <c r="J151" s="230"/>
      <c r="K151" s="219">
        <f t="shared" si="35"/>
        <v>0</v>
      </c>
      <c r="L151" s="231">
        <f t="shared" si="36"/>
        <v>0</v>
      </c>
    </row>
    <row r="152" spans="2:12" s="6" customFormat="1" ht="15.5">
      <c r="B152" s="262" t="s">
        <v>1097</v>
      </c>
      <c r="C152" s="263"/>
      <c r="D152" s="230"/>
      <c r="E152" s="230"/>
      <c r="F152" s="230"/>
      <c r="G152" s="230"/>
      <c r="H152" s="230"/>
      <c r="I152" s="230"/>
      <c r="J152" s="230"/>
      <c r="K152" s="219">
        <f t="shared" si="35"/>
        <v>0</v>
      </c>
      <c r="L152" s="231">
        <f t="shared" si="36"/>
        <v>0</v>
      </c>
    </row>
    <row r="153" spans="2:12" s="6" customFormat="1" ht="15.5">
      <c r="B153" s="290" t="s">
        <v>1098</v>
      </c>
      <c r="C153" s="291"/>
      <c r="D153" s="230"/>
      <c r="E153" s="230"/>
      <c r="F153" s="230"/>
      <c r="G153" s="230"/>
      <c r="H153" s="230"/>
      <c r="I153" s="230"/>
      <c r="J153" s="230"/>
      <c r="K153" s="219">
        <f t="shared" si="35"/>
        <v>0</v>
      </c>
      <c r="L153" s="231">
        <f t="shared" si="36"/>
        <v>0</v>
      </c>
    </row>
    <row r="154" spans="2:12" s="6" customFormat="1" ht="15.5">
      <c r="B154" s="278" t="s">
        <v>62</v>
      </c>
      <c r="C154" s="279"/>
      <c r="D154" s="232">
        <f>SUM(D146:D153)</f>
        <v>0</v>
      </c>
      <c r="E154" s="232">
        <f>SUM(E146:E153)</f>
        <v>0</v>
      </c>
      <c r="F154" s="232">
        <f>SUM(F146:F153)</f>
        <v>0</v>
      </c>
      <c r="G154" s="232">
        <f t="shared" ref="G154:L154" si="37">SUM(G146:G153)</f>
        <v>0</v>
      </c>
      <c r="H154" s="232">
        <f t="shared" si="37"/>
        <v>0</v>
      </c>
      <c r="I154" s="232">
        <f t="shared" si="37"/>
        <v>0</v>
      </c>
      <c r="J154" s="232">
        <f t="shared" si="37"/>
        <v>0</v>
      </c>
      <c r="K154" s="232">
        <f t="shared" si="37"/>
        <v>0</v>
      </c>
      <c r="L154" s="233">
        <f t="shared" si="37"/>
        <v>0</v>
      </c>
    </row>
    <row r="155" spans="2:12" s="6" customFormat="1" ht="15.5"/>
    <row r="156" spans="2:12" s="6" customFormat="1" ht="15.5">
      <c r="B156" s="284" t="s">
        <v>697</v>
      </c>
      <c r="C156" s="285"/>
      <c r="D156" s="285"/>
      <c r="E156" s="285"/>
      <c r="F156" s="285"/>
      <c r="G156" s="285"/>
      <c r="H156" s="285"/>
      <c r="I156" s="285"/>
      <c r="J156" s="285"/>
      <c r="K156" s="285"/>
      <c r="L156" s="286"/>
    </row>
    <row r="157" spans="2:12" s="6" customFormat="1" ht="34.5" customHeight="1">
      <c r="B157" s="191" t="s">
        <v>1072</v>
      </c>
      <c r="C157" s="190" t="s">
        <v>25</v>
      </c>
      <c r="D157" s="271" t="s">
        <v>1128</v>
      </c>
      <c r="E157" s="271"/>
      <c r="F157" s="271"/>
      <c r="G157" s="271"/>
      <c r="H157" s="272" t="s">
        <v>1129</v>
      </c>
      <c r="I157" s="272"/>
      <c r="J157" s="272"/>
      <c r="K157" s="287" t="s">
        <v>688</v>
      </c>
      <c r="L157" s="287"/>
    </row>
    <row r="158" spans="2:12" s="6" customFormat="1" ht="15.5">
      <c r="B158" s="53" t="s">
        <v>5</v>
      </c>
      <c r="C158" s="52" t="str">
        <f>LOOKUP($B158,Instalacje,NrKPRU)</f>
        <v>-</v>
      </c>
      <c r="D158" s="288" t="str">
        <f>LOOKUP($B158,Instalacje,NazwaInstalacji)</f>
        <v>-</v>
      </c>
      <c r="E158" s="288" t="str">
        <f>LOOKUP($B158,Instalacje,NrKPRU)</f>
        <v>-</v>
      </c>
      <c r="F158" s="288" t="str">
        <f>LOOKUP($B158,Instalacje,NrKPRU)</f>
        <v>-</v>
      </c>
      <c r="G158" s="288" t="str">
        <f>LOOKUP($B158,Instalacje,NrKPRU)</f>
        <v>-</v>
      </c>
      <c r="H158" s="288" t="str">
        <f>LOOKUP($B158,Instalacje,NazwaProwadzącego)</f>
        <v>-</v>
      </c>
      <c r="I158" s="288" t="str">
        <f>LOOKUP($B158,Instalacje,NrKPRU)</f>
        <v>-</v>
      </c>
      <c r="J158" s="288" t="str">
        <f>LOOKUP($B158,Instalacje,NrKPRU)</f>
        <v>-</v>
      </c>
      <c r="K158" s="288" t="str">
        <f>LOOKUP($B158,Instalacje,NazwaGrupy)</f>
        <v>-</v>
      </c>
      <c r="L158" s="288" t="str">
        <f>LOOKUP($B158,Instalacje,NrKPRU)</f>
        <v>-</v>
      </c>
    </row>
    <row r="159" spans="2:12" s="6" customFormat="1" ht="15.75" customHeight="1">
      <c r="B159" s="280">
        <f>IF(B158="- proszę wybrać -",0,1)</f>
        <v>0</v>
      </c>
      <c r="C159" s="281"/>
      <c r="D159" s="271" t="s">
        <v>685</v>
      </c>
      <c r="E159" s="271"/>
      <c r="F159" s="271"/>
      <c r="G159" s="271"/>
      <c r="H159" s="272" t="s">
        <v>686</v>
      </c>
      <c r="I159" s="272"/>
      <c r="J159" s="272"/>
      <c r="K159" s="287" t="s">
        <v>687</v>
      </c>
      <c r="L159" s="287"/>
    </row>
    <row r="160" spans="2:12" s="6" customFormat="1" ht="30" customHeight="1">
      <c r="B160" s="282"/>
      <c r="C160" s="283"/>
      <c r="D160" s="237"/>
      <c r="E160" s="238"/>
      <c r="F160" s="238"/>
      <c r="G160" s="239"/>
      <c r="H160" s="237"/>
      <c r="I160" s="238"/>
      <c r="J160" s="239"/>
      <c r="K160" s="237"/>
      <c r="L160" s="239"/>
    </row>
    <row r="161" spans="2:12" s="6" customFormat="1" ht="30" customHeight="1">
      <c r="B161" s="264" t="s">
        <v>1131</v>
      </c>
      <c r="C161" s="265"/>
      <c r="D161" s="268" t="s">
        <v>1104</v>
      </c>
      <c r="E161" s="269"/>
      <c r="F161" s="269"/>
      <c r="G161" s="269"/>
      <c r="H161" s="269"/>
      <c r="I161" s="269"/>
      <c r="J161" s="270"/>
      <c r="K161" s="260" t="s">
        <v>1074</v>
      </c>
      <c r="L161" s="260" t="s">
        <v>1101</v>
      </c>
    </row>
    <row r="162" spans="2:12" s="6" customFormat="1" ht="15.5">
      <c r="B162" s="266"/>
      <c r="C162" s="267"/>
      <c r="D162" s="190" t="s">
        <v>1075</v>
      </c>
      <c r="E162" s="190" t="s">
        <v>1099</v>
      </c>
      <c r="F162" s="190" t="s">
        <v>1086</v>
      </c>
      <c r="G162" s="190" t="s">
        <v>1087</v>
      </c>
      <c r="H162" s="190" t="s">
        <v>1088</v>
      </c>
      <c r="I162" s="190" t="s">
        <v>1089</v>
      </c>
      <c r="J162" s="190" t="s">
        <v>1100</v>
      </c>
      <c r="K162" s="261"/>
      <c r="L162" s="261"/>
    </row>
    <row r="163" spans="2:12" s="6" customFormat="1" ht="15.5">
      <c r="B163" s="273" t="s">
        <v>1091</v>
      </c>
      <c r="C163" s="274"/>
      <c r="D163" s="230"/>
      <c r="E163" s="230"/>
      <c r="F163" s="230"/>
      <c r="G163" s="230"/>
      <c r="H163" s="230"/>
      <c r="I163" s="230"/>
      <c r="J163" s="230"/>
      <c r="K163" s="219">
        <f>D163+E163+F163+G163+H163+I163+J163</f>
        <v>0</v>
      </c>
      <c r="L163" s="231">
        <f>(D163+E163)*14.78+(F163+G163+H163+I163+J163)*20.38</f>
        <v>0</v>
      </c>
    </row>
    <row r="164" spans="2:12" s="6" customFormat="1" ht="15.5">
      <c r="B164" s="262" t="s">
        <v>1092</v>
      </c>
      <c r="C164" s="263"/>
      <c r="D164" s="230"/>
      <c r="E164" s="230"/>
      <c r="F164" s="230"/>
      <c r="G164" s="230"/>
      <c r="H164" s="230"/>
      <c r="I164" s="230"/>
      <c r="J164" s="230"/>
      <c r="K164" s="219">
        <f t="shared" ref="K164:K170" si="38">D164+E164+F164+G164+H164+I164+J164</f>
        <v>0</v>
      </c>
      <c r="L164" s="231">
        <f t="shared" ref="L164:L170" si="39">(D164+E164)*14.78+(F164+G164+H164+I164+J164)*20.38</f>
        <v>0</v>
      </c>
    </row>
    <row r="165" spans="2:12" s="6" customFormat="1" ht="15.5">
      <c r="B165" s="262" t="s">
        <v>1093</v>
      </c>
      <c r="C165" s="263"/>
      <c r="D165" s="230"/>
      <c r="E165" s="230"/>
      <c r="F165" s="230"/>
      <c r="G165" s="230"/>
      <c r="H165" s="230"/>
      <c r="I165" s="230"/>
      <c r="J165" s="230"/>
      <c r="K165" s="219">
        <f t="shared" si="38"/>
        <v>0</v>
      </c>
      <c r="L165" s="231">
        <f t="shared" si="39"/>
        <v>0</v>
      </c>
    </row>
    <row r="166" spans="2:12" s="6" customFormat="1" ht="15.5">
      <c r="B166" s="262" t="s">
        <v>1094</v>
      </c>
      <c r="C166" s="263"/>
      <c r="D166" s="230"/>
      <c r="E166" s="230"/>
      <c r="F166" s="230"/>
      <c r="G166" s="230"/>
      <c r="H166" s="230"/>
      <c r="I166" s="230"/>
      <c r="J166" s="230"/>
      <c r="K166" s="219">
        <f t="shared" si="38"/>
        <v>0</v>
      </c>
      <c r="L166" s="231">
        <f t="shared" si="39"/>
        <v>0</v>
      </c>
    </row>
    <row r="167" spans="2:12" s="6" customFormat="1" ht="15.5">
      <c r="B167" s="262" t="s">
        <v>1095</v>
      </c>
      <c r="C167" s="263"/>
      <c r="D167" s="230"/>
      <c r="E167" s="230"/>
      <c r="F167" s="230"/>
      <c r="G167" s="230"/>
      <c r="H167" s="230"/>
      <c r="I167" s="230"/>
      <c r="J167" s="230"/>
      <c r="K167" s="219">
        <f t="shared" si="38"/>
        <v>0</v>
      </c>
      <c r="L167" s="231">
        <f t="shared" si="39"/>
        <v>0</v>
      </c>
    </row>
    <row r="168" spans="2:12" s="6" customFormat="1" ht="15.5">
      <c r="B168" s="262" t="s">
        <v>1096</v>
      </c>
      <c r="C168" s="263"/>
      <c r="D168" s="230"/>
      <c r="E168" s="230"/>
      <c r="F168" s="230"/>
      <c r="G168" s="230"/>
      <c r="H168" s="230"/>
      <c r="I168" s="230"/>
      <c r="J168" s="230"/>
      <c r="K168" s="219">
        <f t="shared" si="38"/>
        <v>0</v>
      </c>
      <c r="L168" s="231">
        <f t="shared" si="39"/>
        <v>0</v>
      </c>
    </row>
    <row r="169" spans="2:12" s="6" customFormat="1" ht="15.5">
      <c r="B169" s="262" t="s">
        <v>1097</v>
      </c>
      <c r="C169" s="263"/>
      <c r="D169" s="230"/>
      <c r="E169" s="230"/>
      <c r="F169" s="230"/>
      <c r="G169" s="230"/>
      <c r="H169" s="230"/>
      <c r="I169" s="230"/>
      <c r="J169" s="230"/>
      <c r="K169" s="219">
        <f t="shared" si="38"/>
        <v>0</v>
      </c>
      <c r="L169" s="231">
        <f t="shared" si="39"/>
        <v>0</v>
      </c>
    </row>
    <row r="170" spans="2:12" s="6" customFormat="1" ht="15.5">
      <c r="B170" s="290" t="s">
        <v>1098</v>
      </c>
      <c r="C170" s="291"/>
      <c r="D170" s="230"/>
      <c r="E170" s="230"/>
      <c r="F170" s="230"/>
      <c r="G170" s="230"/>
      <c r="H170" s="230"/>
      <c r="I170" s="230"/>
      <c r="J170" s="230"/>
      <c r="K170" s="219">
        <f t="shared" si="38"/>
        <v>0</v>
      </c>
      <c r="L170" s="231">
        <f t="shared" si="39"/>
        <v>0</v>
      </c>
    </row>
    <row r="171" spans="2:12" s="6" customFormat="1" ht="15.5">
      <c r="B171" s="278" t="s">
        <v>62</v>
      </c>
      <c r="C171" s="279"/>
      <c r="D171" s="232">
        <f>SUM(D163:D170)</f>
        <v>0</v>
      </c>
      <c r="E171" s="232">
        <f>SUM(E163:E170)</f>
        <v>0</v>
      </c>
      <c r="F171" s="232">
        <f>SUM(F163:F170)</f>
        <v>0</v>
      </c>
      <c r="G171" s="232">
        <f t="shared" ref="G171:L171" si="40">SUM(G163:G170)</f>
        <v>0</v>
      </c>
      <c r="H171" s="232">
        <f t="shared" si="40"/>
        <v>0</v>
      </c>
      <c r="I171" s="232">
        <f t="shared" si="40"/>
        <v>0</v>
      </c>
      <c r="J171" s="232">
        <f t="shared" si="40"/>
        <v>0</v>
      </c>
      <c r="K171" s="232">
        <f t="shared" si="40"/>
        <v>0</v>
      </c>
      <c r="L171" s="233">
        <f t="shared" si="40"/>
        <v>0</v>
      </c>
    </row>
    <row r="172" spans="2:12" s="6" customFormat="1" ht="15.5"/>
    <row r="173" spans="2:12" s="6" customFormat="1" ht="15.5">
      <c r="B173" s="284" t="s">
        <v>698</v>
      </c>
      <c r="C173" s="285"/>
      <c r="D173" s="285"/>
      <c r="E173" s="285"/>
      <c r="F173" s="285"/>
      <c r="G173" s="285"/>
      <c r="H173" s="285"/>
      <c r="I173" s="285"/>
      <c r="J173" s="285"/>
      <c r="K173" s="285"/>
      <c r="L173" s="286"/>
    </row>
    <row r="174" spans="2:12" s="6" customFormat="1" ht="34.5" customHeight="1">
      <c r="B174" s="191" t="s">
        <v>1072</v>
      </c>
      <c r="C174" s="190" t="s">
        <v>25</v>
      </c>
      <c r="D174" s="271" t="s">
        <v>1128</v>
      </c>
      <c r="E174" s="271"/>
      <c r="F174" s="271"/>
      <c r="G174" s="271"/>
      <c r="H174" s="272" t="s">
        <v>1129</v>
      </c>
      <c r="I174" s="272"/>
      <c r="J174" s="272"/>
      <c r="K174" s="287" t="s">
        <v>688</v>
      </c>
      <c r="L174" s="287"/>
    </row>
    <row r="175" spans="2:12" s="6" customFormat="1" ht="15.5">
      <c r="B175" s="53" t="s">
        <v>5</v>
      </c>
      <c r="C175" s="52" t="str">
        <f>LOOKUP($B175,Instalacje,NrKPRU)</f>
        <v>-</v>
      </c>
      <c r="D175" s="288" t="str">
        <f>LOOKUP($B175,Instalacje,NazwaInstalacji)</f>
        <v>-</v>
      </c>
      <c r="E175" s="288" t="str">
        <f>LOOKUP($B175,Instalacje,NrKPRU)</f>
        <v>-</v>
      </c>
      <c r="F175" s="288" t="str">
        <f>LOOKUP($B175,Instalacje,NrKPRU)</f>
        <v>-</v>
      </c>
      <c r="G175" s="288" t="str">
        <f>LOOKUP($B175,Instalacje,NrKPRU)</f>
        <v>-</v>
      </c>
      <c r="H175" s="288" t="str">
        <f>LOOKUP($B175,Instalacje,NazwaProwadzącego)</f>
        <v>-</v>
      </c>
      <c r="I175" s="288" t="str">
        <f>LOOKUP($B175,Instalacje,NrKPRU)</f>
        <v>-</v>
      </c>
      <c r="J175" s="288" t="str">
        <f>LOOKUP($B175,Instalacje,NrKPRU)</f>
        <v>-</v>
      </c>
      <c r="K175" s="288" t="str">
        <f>LOOKUP($B175,Instalacje,NazwaGrupy)</f>
        <v>-</v>
      </c>
      <c r="L175" s="288" t="str">
        <f>LOOKUP($B175,Instalacje,NrKPRU)</f>
        <v>-</v>
      </c>
    </row>
    <row r="176" spans="2:12" s="6" customFormat="1" ht="15.75" customHeight="1">
      <c r="B176" s="280">
        <f>IF(B175="- proszę wybrać -",0,1)</f>
        <v>0</v>
      </c>
      <c r="C176" s="281"/>
      <c r="D176" s="271" t="s">
        <v>685</v>
      </c>
      <c r="E176" s="271"/>
      <c r="F176" s="271"/>
      <c r="G176" s="271"/>
      <c r="H176" s="272" t="s">
        <v>686</v>
      </c>
      <c r="I176" s="272"/>
      <c r="J176" s="272"/>
      <c r="K176" s="287" t="s">
        <v>687</v>
      </c>
      <c r="L176" s="287"/>
    </row>
    <row r="177" spans="2:12" s="6" customFormat="1" ht="30" customHeight="1">
      <c r="B177" s="282"/>
      <c r="C177" s="283"/>
      <c r="D177" s="237"/>
      <c r="E177" s="238"/>
      <c r="F177" s="238"/>
      <c r="G177" s="239"/>
      <c r="H177" s="237"/>
      <c r="I177" s="238"/>
      <c r="J177" s="239"/>
      <c r="K177" s="237"/>
      <c r="L177" s="239"/>
    </row>
    <row r="178" spans="2:12" s="6" customFormat="1" ht="30" customHeight="1">
      <c r="B178" s="264" t="s">
        <v>1131</v>
      </c>
      <c r="C178" s="265"/>
      <c r="D178" s="268" t="s">
        <v>1104</v>
      </c>
      <c r="E178" s="269"/>
      <c r="F178" s="269"/>
      <c r="G178" s="269"/>
      <c r="H178" s="269"/>
      <c r="I178" s="269"/>
      <c r="J178" s="270"/>
      <c r="K178" s="260" t="s">
        <v>1074</v>
      </c>
      <c r="L178" s="260" t="s">
        <v>1101</v>
      </c>
    </row>
    <row r="179" spans="2:12" s="6" customFormat="1" ht="15.5">
      <c r="B179" s="266"/>
      <c r="C179" s="267"/>
      <c r="D179" s="190" t="s">
        <v>1075</v>
      </c>
      <c r="E179" s="190" t="s">
        <v>1099</v>
      </c>
      <c r="F179" s="190" t="s">
        <v>1086</v>
      </c>
      <c r="G179" s="190" t="s">
        <v>1087</v>
      </c>
      <c r="H179" s="190" t="s">
        <v>1088</v>
      </c>
      <c r="I179" s="190" t="s">
        <v>1089</v>
      </c>
      <c r="J179" s="190" t="s">
        <v>1100</v>
      </c>
      <c r="K179" s="261"/>
      <c r="L179" s="261"/>
    </row>
    <row r="180" spans="2:12" s="6" customFormat="1" ht="15.5">
      <c r="B180" s="273" t="s">
        <v>1091</v>
      </c>
      <c r="C180" s="274"/>
      <c r="D180" s="230"/>
      <c r="E180" s="230"/>
      <c r="F180" s="230"/>
      <c r="G180" s="230"/>
      <c r="H180" s="230"/>
      <c r="I180" s="230"/>
      <c r="J180" s="230"/>
      <c r="K180" s="219">
        <f>D180+E180+F180+G180+H180+I180+J180</f>
        <v>0</v>
      </c>
      <c r="L180" s="231">
        <f>(D180+E180)*14.78+(F180+G180+H180+I180+J180)*20.38</f>
        <v>0</v>
      </c>
    </row>
    <row r="181" spans="2:12" s="6" customFormat="1" ht="15.5">
      <c r="B181" s="262" t="s">
        <v>1092</v>
      </c>
      <c r="C181" s="263"/>
      <c r="D181" s="230"/>
      <c r="E181" s="230"/>
      <c r="F181" s="230"/>
      <c r="G181" s="230"/>
      <c r="H181" s="230"/>
      <c r="I181" s="230"/>
      <c r="J181" s="230"/>
      <c r="K181" s="219">
        <f t="shared" ref="K181:K187" si="41">D181+E181+F181+G181+H181+I181+J181</f>
        <v>0</v>
      </c>
      <c r="L181" s="231">
        <f t="shared" ref="L181:L187" si="42">(D181+E181)*14.78+(F181+G181+H181+I181+J181)*20.38</f>
        <v>0</v>
      </c>
    </row>
    <row r="182" spans="2:12" s="6" customFormat="1" ht="15.5">
      <c r="B182" s="262" t="s">
        <v>1093</v>
      </c>
      <c r="C182" s="263"/>
      <c r="D182" s="230"/>
      <c r="E182" s="230"/>
      <c r="F182" s="230"/>
      <c r="G182" s="230"/>
      <c r="H182" s="230"/>
      <c r="I182" s="230"/>
      <c r="J182" s="230"/>
      <c r="K182" s="219">
        <f t="shared" si="41"/>
        <v>0</v>
      </c>
      <c r="L182" s="231">
        <f t="shared" si="42"/>
        <v>0</v>
      </c>
    </row>
    <row r="183" spans="2:12" s="6" customFormat="1" ht="15.5">
      <c r="B183" s="262" t="s">
        <v>1094</v>
      </c>
      <c r="C183" s="263"/>
      <c r="D183" s="230"/>
      <c r="E183" s="230"/>
      <c r="F183" s="230"/>
      <c r="G183" s="230"/>
      <c r="H183" s="230"/>
      <c r="I183" s="230"/>
      <c r="J183" s="230"/>
      <c r="K183" s="219">
        <f t="shared" si="41"/>
        <v>0</v>
      </c>
      <c r="L183" s="231">
        <f t="shared" si="42"/>
        <v>0</v>
      </c>
    </row>
    <row r="184" spans="2:12" s="6" customFormat="1" ht="15.5">
      <c r="B184" s="262" t="s">
        <v>1095</v>
      </c>
      <c r="C184" s="263"/>
      <c r="D184" s="230"/>
      <c r="E184" s="230"/>
      <c r="F184" s="230"/>
      <c r="G184" s="230"/>
      <c r="H184" s="230"/>
      <c r="I184" s="230"/>
      <c r="J184" s="230"/>
      <c r="K184" s="219">
        <f t="shared" si="41"/>
        <v>0</v>
      </c>
      <c r="L184" s="231">
        <f t="shared" si="42"/>
        <v>0</v>
      </c>
    </row>
    <row r="185" spans="2:12" s="6" customFormat="1" ht="15.5">
      <c r="B185" s="262" t="s">
        <v>1096</v>
      </c>
      <c r="C185" s="263"/>
      <c r="D185" s="230"/>
      <c r="E185" s="230"/>
      <c r="F185" s="230"/>
      <c r="G185" s="230"/>
      <c r="H185" s="230"/>
      <c r="I185" s="230"/>
      <c r="J185" s="230"/>
      <c r="K185" s="219">
        <f t="shared" si="41"/>
        <v>0</v>
      </c>
      <c r="L185" s="231">
        <f t="shared" si="42"/>
        <v>0</v>
      </c>
    </row>
    <row r="186" spans="2:12" s="6" customFormat="1" ht="15.5">
      <c r="B186" s="262" t="s">
        <v>1097</v>
      </c>
      <c r="C186" s="263"/>
      <c r="D186" s="230"/>
      <c r="E186" s="230"/>
      <c r="F186" s="230"/>
      <c r="G186" s="230"/>
      <c r="H186" s="230"/>
      <c r="I186" s="230"/>
      <c r="J186" s="230"/>
      <c r="K186" s="219">
        <f t="shared" si="41"/>
        <v>0</v>
      </c>
      <c r="L186" s="231">
        <f t="shared" si="42"/>
        <v>0</v>
      </c>
    </row>
    <row r="187" spans="2:12" s="6" customFormat="1" ht="15.5">
      <c r="B187" s="290" t="s">
        <v>1098</v>
      </c>
      <c r="C187" s="291"/>
      <c r="D187" s="230"/>
      <c r="E187" s="230"/>
      <c r="F187" s="230"/>
      <c r="G187" s="230"/>
      <c r="H187" s="230"/>
      <c r="I187" s="230"/>
      <c r="J187" s="230"/>
      <c r="K187" s="219">
        <f t="shared" si="41"/>
        <v>0</v>
      </c>
      <c r="L187" s="231">
        <f t="shared" si="42"/>
        <v>0</v>
      </c>
    </row>
    <row r="188" spans="2:12" s="6" customFormat="1" ht="15.5">
      <c r="B188" s="278" t="s">
        <v>62</v>
      </c>
      <c r="C188" s="279"/>
      <c r="D188" s="232">
        <f>SUM(D180:D187)</f>
        <v>0</v>
      </c>
      <c r="E188" s="232">
        <f>SUM(E180:E187)</f>
        <v>0</v>
      </c>
      <c r="F188" s="232">
        <f>SUM(F180:F187)</f>
        <v>0</v>
      </c>
      <c r="G188" s="232">
        <f t="shared" ref="G188:L188" si="43">SUM(G180:G187)</f>
        <v>0</v>
      </c>
      <c r="H188" s="232">
        <f t="shared" si="43"/>
        <v>0</v>
      </c>
      <c r="I188" s="232">
        <f t="shared" si="43"/>
        <v>0</v>
      </c>
      <c r="J188" s="232">
        <f t="shared" si="43"/>
        <v>0</v>
      </c>
      <c r="K188" s="232">
        <f t="shared" si="43"/>
        <v>0</v>
      </c>
      <c r="L188" s="233">
        <f t="shared" si="43"/>
        <v>0</v>
      </c>
    </row>
    <row r="189" spans="2:12" s="6" customFormat="1" ht="15.5"/>
    <row r="190" spans="2:12" s="6" customFormat="1" ht="15.5">
      <c r="B190" s="284" t="s">
        <v>699</v>
      </c>
      <c r="C190" s="285"/>
      <c r="D190" s="285"/>
      <c r="E190" s="285"/>
      <c r="F190" s="285"/>
      <c r="G190" s="285"/>
      <c r="H190" s="285"/>
      <c r="I190" s="285"/>
      <c r="J190" s="285"/>
      <c r="K190" s="285"/>
      <c r="L190" s="286"/>
    </row>
    <row r="191" spans="2:12" s="6" customFormat="1" ht="34.5" customHeight="1">
      <c r="B191" s="191" t="s">
        <v>1072</v>
      </c>
      <c r="C191" s="190" t="s">
        <v>25</v>
      </c>
      <c r="D191" s="271" t="s">
        <v>1128</v>
      </c>
      <c r="E191" s="271"/>
      <c r="F191" s="271"/>
      <c r="G191" s="271"/>
      <c r="H191" s="272" t="s">
        <v>1129</v>
      </c>
      <c r="I191" s="272"/>
      <c r="J191" s="272"/>
      <c r="K191" s="287" t="s">
        <v>688</v>
      </c>
      <c r="L191" s="287"/>
    </row>
    <row r="192" spans="2:12" s="6" customFormat="1" ht="15.5">
      <c r="B192" s="53" t="s">
        <v>5</v>
      </c>
      <c r="C192" s="52" t="str">
        <f>LOOKUP($B192,Instalacje,NrKPRU)</f>
        <v>-</v>
      </c>
      <c r="D192" s="288" t="str">
        <f>LOOKUP($B192,Instalacje,NazwaInstalacji)</f>
        <v>-</v>
      </c>
      <c r="E192" s="288" t="str">
        <f>LOOKUP($B192,Instalacje,NrKPRU)</f>
        <v>-</v>
      </c>
      <c r="F192" s="288" t="str">
        <f>LOOKUP($B192,Instalacje,NrKPRU)</f>
        <v>-</v>
      </c>
      <c r="G192" s="288" t="str">
        <f>LOOKUP($B192,Instalacje,NrKPRU)</f>
        <v>-</v>
      </c>
      <c r="H192" s="288" t="str">
        <f>LOOKUP($B192,Instalacje,NazwaProwadzącego)</f>
        <v>-</v>
      </c>
      <c r="I192" s="288" t="str">
        <f>LOOKUP($B192,Instalacje,NrKPRU)</f>
        <v>-</v>
      </c>
      <c r="J192" s="288" t="str">
        <f>LOOKUP($B192,Instalacje,NrKPRU)</f>
        <v>-</v>
      </c>
      <c r="K192" s="288" t="str">
        <f>LOOKUP($B192,Instalacje,NazwaGrupy)</f>
        <v>-</v>
      </c>
      <c r="L192" s="288" t="str">
        <f>LOOKUP($B192,Instalacje,NrKPRU)</f>
        <v>-</v>
      </c>
    </row>
    <row r="193" spans="2:12" s="6" customFormat="1" ht="15.75" customHeight="1">
      <c r="B193" s="280">
        <f>IF(B192="- proszę wybrać -",0,1)</f>
        <v>0</v>
      </c>
      <c r="C193" s="281"/>
      <c r="D193" s="271" t="s">
        <v>685</v>
      </c>
      <c r="E193" s="271"/>
      <c r="F193" s="271"/>
      <c r="G193" s="271"/>
      <c r="H193" s="272" t="s">
        <v>686</v>
      </c>
      <c r="I193" s="272"/>
      <c r="J193" s="272"/>
      <c r="K193" s="287" t="s">
        <v>687</v>
      </c>
      <c r="L193" s="287"/>
    </row>
    <row r="194" spans="2:12" s="6" customFormat="1" ht="30" customHeight="1">
      <c r="B194" s="282"/>
      <c r="C194" s="283"/>
      <c r="D194" s="237"/>
      <c r="E194" s="238"/>
      <c r="F194" s="238"/>
      <c r="G194" s="239"/>
      <c r="H194" s="237"/>
      <c r="I194" s="238"/>
      <c r="J194" s="239"/>
      <c r="K194" s="237"/>
      <c r="L194" s="239"/>
    </row>
    <row r="195" spans="2:12" s="6" customFormat="1" ht="30" customHeight="1">
      <c r="B195" s="264" t="s">
        <v>1131</v>
      </c>
      <c r="C195" s="265"/>
      <c r="D195" s="268" t="s">
        <v>1104</v>
      </c>
      <c r="E195" s="269"/>
      <c r="F195" s="269"/>
      <c r="G195" s="269"/>
      <c r="H195" s="269"/>
      <c r="I195" s="269"/>
      <c r="J195" s="270"/>
      <c r="K195" s="260" t="s">
        <v>1074</v>
      </c>
      <c r="L195" s="260" t="s">
        <v>1101</v>
      </c>
    </row>
    <row r="196" spans="2:12" s="6" customFormat="1" ht="15.5">
      <c r="B196" s="266"/>
      <c r="C196" s="267"/>
      <c r="D196" s="190" t="s">
        <v>1075</v>
      </c>
      <c r="E196" s="190" t="s">
        <v>1099</v>
      </c>
      <c r="F196" s="190" t="s">
        <v>1086</v>
      </c>
      <c r="G196" s="190" t="s">
        <v>1087</v>
      </c>
      <c r="H196" s="190" t="s">
        <v>1088</v>
      </c>
      <c r="I196" s="190" t="s">
        <v>1089</v>
      </c>
      <c r="J196" s="190" t="s">
        <v>1100</v>
      </c>
      <c r="K196" s="261"/>
      <c r="L196" s="261"/>
    </row>
    <row r="197" spans="2:12" s="6" customFormat="1" ht="15.5">
      <c r="B197" s="273" t="s">
        <v>1091</v>
      </c>
      <c r="C197" s="274"/>
      <c r="D197" s="230"/>
      <c r="E197" s="230"/>
      <c r="F197" s="230"/>
      <c r="G197" s="230"/>
      <c r="H197" s="230"/>
      <c r="I197" s="230"/>
      <c r="J197" s="230"/>
      <c r="K197" s="219">
        <f>D197+E197+F197+G197+H197+I197+J197</f>
        <v>0</v>
      </c>
      <c r="L197" s="231">
        <f>(D197+E197)*14.78+(F197+G197+H197+I197+J197)*20.38</f>
        <v>0</v>
      </c>
    </row>
    <row r="198" spans="2:12" s="6" customFormat="1" ht="15.5">
      <c r="B198" s="262" t="s">
        <v>1092</v>
      </c>
      <c r="C198" s="263"/>
      <c r="D198" s="230"/>
      <c r="E198" s="230"/>
      <c r="F198" s="230"/>
      <c r="G198" s="230"/>
      <c r="H198" s="230"/>
      <c r="I198" s="230"/>
      <c r="J198" s="230"/>
      <c r="K198" s="219">
        <f t="shared" ref="K198:K204" si="44">D198+E198+F198+G198+H198+I198+J198</f>
        <v>0</v>
      </c>
      <c r="L198" s="231">
        <f t="shared" ref="L198:L204" si="45">(D198+E198)*14.78+(F198+G198+H198+I198+J198)*20.38</f>
        <v>0</v>
      </c>
    </row>
    <row r="199" spans="2:12" s="6" customFormat="1" ht="15.5">
      <c r="B199" s="262" t="s">
        <v>1093</v>
      </c>
      <c r="C199" s="263"/>
      <c r="D199" s="230"/>
      <c r="E199" s="230"/>
      <c r="F199" s="230"/>
      <c r="G199" s="230"/>
      <c r="H199" s="230"/>
      <c r="I199" s="230"/>
      <c r="J199" s="230"/>
      <c r="K199" s="219">
        <f t="shared" si="44"/>
        <v>0</v>
      </c>
      <c r="L199" s="231">
        <f t="shared" si="45"/>
        <v>0</v>
      </c>
    </row>
    <row r="200" spans="2:12" s="6" customFormat="1" ht="15.5">
      <c r="B200" s="262" t="s">
        <v>1094</v>
      </c>
      <c r="C200" s="263"/>
      <c r="D200" s="230"/>
      <c r="E200" s="230"/>
      <c r="F200" s="230"/>
      <c r="G200" s="230"/>
      <c r="H200" s="230"/>
      <c r="I200" s="230"/>
      <c r="J200" s="230"/>
      <c r="K200" s="219">
        <f t="shared" si="44"/>
        <v>0</v>
      </c>
      <c r="L200" s="231">
        <f t="shared" si="45"/>
        <v>0</v>
      </c>
    </row>
    <row r="201" spans="2:12" s="6" customFormat="1" ht="15.5">
      <c r="B201" s="262" t="s">
        <v>1095</v>
      </c>
      <c r="C201" s="263"/>
      <c r="D201" s="230"/>
      <c r="E201" s="230"/>
      <c r="F201" s="230"/>
      <c r="G201" s="230"/>
      <c r="H201" s="230"/>
      <c r="I201" s="230"/>
      <c r="J201" s="230"/>
      <c r="K201" s="219">
        <f t="shared" si="44"/>
        <v>0</v>
      </c>
      <c r="L201" s="231">
        <f t="shared" si="45"/>
        <v>0</v>
      </c>
    </row>
    <row r="202" spans="2:12" s="6" customFormat="1" ht="15.5">
      <c r="B202" s="262" t="s">
        <v>1096</v>
      </c>
      <c r="C202" s="263"/>
      <c r="D202" s="230"/>
      <c r="E202" s="230"/>
      <c r="F202" s="230"/>
      <c r="G202" s="230"/>
      <c r="H202" s="230"/>
      <c r="I202" s="230"/>
      <c r="J202" s="230"/>
      <c r="K202" s="219">
        <f t="shared" si="44"/>
        <v>0</v>
      </c>
      <c r="L202" s="231">
        <f t="shared" si="45"/>
        <v>0</v>
      </c>
    </row>
    <row r="203" spans="2:12" s="6" customFormat="1" ht="15.5">
      <c r="B203" s="262" t="s">
        <v>1097</v>
      </c>
      <c r="C203" s="263"/>
      <c r="D203" s="230"/>
      <c r="E203" s="230"/>
      <c r="F203" s="230"/>
      <c r="G203" s="230"/>
      <c r="H203" s="230"/>
      <c r="I203" s="230"/>
      <c r="J203" s="230"/>
      <c r="K203" s="219">
        <f t="shared" si="44"/>
        <v>0</v>
      </c>
      <c r="L203" s="231">
        <f t="shared" si="45"/>
        <v>0</v>
      </c>
    </row>
    <row r="204" spans="2:12" s="6" customFormat="1" ht="15.5">
      <c r="B204" s="290" t="s">
        <v>1098</v>
      </c>
      <c r="C204" s="291"/>
      <c r="D204" s="230"/>
      <c r="E204" s="230"/>
      <c r="F204" s="230"/>
      <c r="G204" s="230"/>
      <c r="H204" s="230"/>
      <c r="I204" s="230"/>
      <c r="J204" s="230"/>
      <c r="K204" s="219">
        <f t="shared" si="44"/>
        <v>0</v>
      </c>
      <c r="L204" s="231">
        <f t="shared" si="45"/>
        <v>0</v>
      </c>
    </row>
    <row r="205" spans="2:12" s="6" customFormat="1" ht="15.5">
      <c r="B205" s="278" t="s">
        <v>62</v>
      </c>
      <c r="C205" s="279"/>
      <c r="D205" s="232">
        <f>SUM(D197:D204)</f>
        <v>0</v>
      </c>
      <c r="E205" s="232">
        <f>SUM(E197:E204)</f>
        <v>0</v>
      </c>
      <c r="F205" s="232">
        <f>SUM(F197:F204)</f>
        <v>0</v>
      </c>
      <c r="G205" s="232">
        <f t="shared" ref="G205:L205" si="46">SUM(G197:G204)</f>
        <v>0</v>
      </c>
      <c r="H205" s="232">
        <f t="shared" si="46"/>
        <v>0</v>
      </c>
      <c r="I205" s="232">
        <f t="shared" si="46"/>
        <v>0</v>
      </c>
      <c r="J205" s="232">
        <f t="shared" si="46"/>
        <v>0</v>
      </c>
      <c r="K205" s="232">
        <f t="shared" si="46"/>
        <v>0</v>
      </c>
      <c r="L205" s="233">
        <f t="shared" si="46"/>
        <v>0</v>
      </c>
    </row>
    <row r="206" spans="2:12" s="6" customFormat="1" ht="15.5"/>
    <row r="207" spans="2:12" s="6" customFormat="1" ht="15.5">
      <c r="B207" s="284" t="s">
        <v>700</v>
      </c>
      <c r="C207" s="285"/>
      <c r="D207" s="285"/>
      <c r="E207" s="285"/>
      <c r="F207" s="285"/>
      <c r="G207" s="285"/>
      <c r="H207" s="285"/>
      <c r="I207" s="285"/>
      <c r="J207" s="285"/>
      <c r="K207" s="285"/>
      <c r="L207" s="286"/>
    </row>
    <row r="208" spans="2:12" s="6" customFormat="1" ht="34.5" customHeight="1">
      <c r="B208" s="191" t="s">
        <v>1072</v>
      </c>
      <c r="C208" s="190" t="s">
        <v>25</v>
      </c>
      <c r="D208" s="271" t="s">
        <v>1128</v>
      </c>
      <c r="E208" s="271"/>
      <c r="F208" s="271"/>
      <c r="G208" s="271"/>
      <c r="H208" s="272" t="s">
        <v>1129</v>
      </c>
      <c r="I208" s="272"/>
      <c r="J208" s="272"/>
      <c r="K208" s="287" t="s">
        <v>688</v>
      </c>
      <c r="L208" s="287"/>
    </row>
    <row r="209" spans="2:12" s="6" customFormat="1" ht="15.5">
      <c r="B209" s="53" t="s">
        <v>5</v>
      </c>
      <c r="C209" s="52" t="str">
        <f>LOOKUP($B209,Instalacje,NrKPRU)</f>
        <v>-</v>
      </c>
      <c r="D209" s="288" t="str">
        <f>LOOKUP($B209,Instalacje,NazwaInstalacji)</f>
        <v>-</v>
      </c>
      <c r="E209" s="288" t="str">
        <f>LOOKUP($B209,Instalacje,NrKPRU)</f>
        <v>-</v>
      </c>
      <c r="F209" s="288" t="str">
        <f>LOOKUP($B209,Instalacje,NrKPRU)</f>
        <v>-</v>
      </c>
      <c r="G209" s="288" t="str">
        <f>LOOKUP($B209,Instalacje,NrKPRU)</f>
        <v>-</v>
      </c>
      <c r="H209" s="288" t="str">
        <f>LOOKUP($B209,Instalacje,NazwaProwadzącego)</f>
        <v>-</v>
      </c>
      <c r="I209" s="288" t="str">
        <f>LOOKUP($B209,Instalacje,NrKPRU)</f>
        <v>-</v>
      </c>
      <c r="J209" s="288" t="str">
        <f>LOOKUP($B209,Instalacje,NrKPRU)</f>
        <v>-</v>
      </c>
      <c r="K209" s="288" t="str">
        <f>LOOKUP($B209,Instalacje,NazwaGrupy)</f>
        <v>-</v>
      </c>
      <c r="L209" s="288" t="str">
        <f>LOOKUP($B209,Instalacje,NrKPRU)</f>
        <v>-</v>
      </c>
    </row>
    <row r="210" spans="2:12" s="6" customFormat="1" ht="15.75" customHeight="1">
      <c r="B210" s="280">
        <f>IF(B209="- proszę wybrać -",0,1)</f>
        <v>0</v>
      </c>
      <c r="C210" s="281"/>
      <c r="D210" s="271" t="s">
        <v>685</v>
      </c>
      <c r="E210" s="271"/>
      <c r="F210" s="271"/>
      <c r="G210" s="271"/>
      <c r="H210" s="272" t="s">
        <v>686</v>
      </c>
      <c r="I210" s="272"/>
      <c r="J210" s="272"/>
      <c r="K210" s="287" t="s">
        <v>687</v>
      </c>
      <c r="L210" s="287"/>
    </row>
    <row r="211" spans="2:12" s="6" customFormat="1" ht="30" customHeight="1">
      <c r="B211" s="282"/>
      <c r="C211" s="283"/>
      <c r="D211" s="237"/>
      <c r="E211" s="238"/>
      <c r="F211" s="238"/>
      <c r="G211" s="239"/>
      <c r="H211" s="237"/>
      <c r="I211" s="238"/>
      <c r="J211" s="239"/>
      <c r="K211" s="237"/>
      <c r="L211" s="239"/>
    </row>
    <row r="212" spans="2:12" s="6" customFormat="1" ht="30" customHeight="1">
      <c r="B212" s="264" t="s">
        <v>1131</v>
      </c>
      <c r="C212" s="265"/>
      <c r="D212" s="268" t="s">
        <v>1103</v>
      </c>
      <c r="E212" s="293"/>
      <c r="F212" s="293"/>
      <c r="G212" s="293"/>
      <c r="H212" s="293"/>
      <c r="I212" s="293"/>
      <c r="J212" s="294"/>
      <c r="K212" s="260" t="s">
        <v>1074</v>
      </c>
      <c r="L212" s="260" t="s">
        <v>1101</v>
      </c>
    </row>
    <row r="213" spans="2:12" s="6" customFormat="1" ht="15.5">
      <c r="B213" s="266"/>
      <c r="C213" s="267"/>
      <c r="D213" s="190" t="s">
        <v>1075</v>
      </c>
      <c r="E213" s="190" t="s">
        <v>1099</v>
      </c>
      <c r="F213" s="190" t="s">
        <v>1086</v>
      </c>
      <c r="G213" s="190" t="s">
        <v>1087</v>
      </c>
      <c r="H213" s="190" t="s">
        <v>1088</v>
      </c>
      <c r="I213" s="190" t="s">
        <v>1089</v>
      </c>
      <c r="J213" s="190" t="s">
        <v>1100</v>
      </c>
      <c r="K213" s="261"/>
      <c r="L213" s="261"/>
    </row>
    <row r="214" spans="2:12" s="6" customFormat="1" ht="15.5">
      <c r="B214" s="273" t="s">
        <v>1091</v>
      </c>
      <c r="C214" s="274"/>
      <c r="D214" s="230"/>
      <c r="E214" s="230"/>
      <c r="F214" s="230"/>
      <c r="G214" s="230"/>
      <c r="H214" s="230"/>
      <c r="I214" s="230"/>
      <c r="J214" s="230"/>
      <c r="K214" s="219">
        <f>D214+E214+F214+G214+H214+I214+J214</f>
        <v>0</v>
      </c>
      <c r="L214" s="231">
        <f>(D214+E214)*14.78+(F214+G214+H214+I214+J214)*20.38</f>
        <v>0</v>
      </c>
    </row>
    <row r="215" spans="2:12" s="6" customFormat="1" ht="15.5">
      <c r="B215" s="262" t="s">
        <v>1092</v>
      </c>
      <c r="C215" s="263"/>
      <c r="D215" s="230"/>
      <c r="E215" s="230"/>
      <c r="F215" s="230"/>
      <c r="G215" s="230"/>
      <c r="H215" s="230"/>
      <c r="I215" s="230"/>
      <c r="J215" s="230"/>
      <c r="K215" s="219">
        <f t="shared" ref="K215:K221" si="47">D215+E215+F215+G215+H215+I215+J215</f>
        <v>0</v>
      </c>
      <c r="L215" s="231">
        <f t="shared" ref="L215:L221" si="48">(D215+E215)*14.78+(F215+G215+H215+I215+J215)*20.38</f>
        <v>0</v>
      </c>
    </row>
    <row r="216" spans="2:12" s="6" customFormat="1" ht="15.5">
      <c r="B216" s="262" t="s">
        <v>1093</v>
      </c>
      <c r="C216" s="263"/>
      <c r="D216" s="230"/>
      <c r="E216" s="230"/>
      <c r="F216" s="230"/>
      <c r="G216" s="230"/>
      <c r="H216" s="230"/>
      <c r="I216" s="230"/>
      <c r="J216" s="230"/>
      <c r="K216" s="219">
        <f t="shared" si="47"/>
        <v>0</v>
      </c>
      <c r="L216" s="231">
        <f t="shared" si="48"/>
        <v>0</v>
      </c>
    </row>
    <row r="217" spans="2:12" s="6" customFormat="1" ht="15.5">
      <c r="B217" s="262" t="s">
        <v>1094</v>
      </c>
      <c r="C217" s="263"/>
      <c r="D217" s="230"/>
      <c r="E217" s="230"/>
      <c r="F217" s="230"/>
      <c r="G217" s="230"/>
      <c r="H217" s="230"/>
      <c r="I217" s="230"/>
      <c r="J217" s="230"/>
      <c r="K217" s="219">
        <f t="shared" si="47"/>
        <v>0</v>
      </c>
      <c r="L217" s="231">
        <f t="shared" si="48"/>
        <v>0</v>
      </c>
    </row>
    <row r="218" spans="2:12" s="6" customFormat="1" ht="15.5">
      <c r="B218" s="262" t="s">
        <v>1095</v>
      </c>
      <c r="C218" s="263"/>
      <c r="D218" s="230"/>
      <c r="E218" s="230"/>
      <c r="F218" s="230"/>
      <c r="G218" s="230"/>
      <c r="H218" s="230"/>
      <c r="I218" s="230"/>
      <c r="J218" s="230"/>
      <c r="K218" s="219">
        <f t="shared" si="47"/>
        <v>0</v>
      </c>
      <c r="L218" s="231">
        <f t="shared" si="48"/>
        <v>0</v>
      </c>
    </row>
    <row r="219" spans="2:12" s="6" customFormat="1" ht="15.5">
      <c r="B219" s="262" t="s">
        <v>1096</v>
      </c>
      <c r="C219" s="263"/>
      <c r="D219" s="230"/>
      <c r="E219" s="230"/>
      <c r="F219" s="230"/>
      <c r="G219" s="230"/>
      <c r="H219" s="230"/>
      <c r="I219" s="230"/>
      <c r="J219" s="230"/>
      <c r="K219" s="219">
        <f t="shared" si="47"/>
        <v>0</v>
      </c>
      <c r="L219" s="231">
        <f t="shared" si="48"/>
        <v>0</v>
      </c>
    </row>
    <row r="220" spans="2:12" s="6" customFormat="1" ht="15.5">
      <c r="B220" s="262" t="s">
        <v>1097</v>
      </c>
      <c r="C220" s="263"/>
      <c r="D220" s="230"/>
      <c r="E220" s="230"/>
      <c r="F220" s="230"/>
      <c r="G220" s="230"/>
      <c r="H220" s="230"/>
      <c r="I220" s="230"/>
      <c r="J220" s="230"/>
      <c r="K220" s="219">
        <f t="shared" si="47"/>
        <v>0</v>
      </c>
      <c r="L220" s="231">
        <f t="shared" si="48"/>
        <v>0</v>
      </c>
    </row>
    <row r="221" spans="2:12" s="6" customFormat="1" ht="15.5">
      <c r="B221" s="290" t="s">
        <v>1098</v>
      </c>
      <c r="C221" s="291"/>
      <c r="D221" s="230"/>
      <c r="E221" s="230"/>
      <c r="F221" s="230"/>
      <c r="G221" s="230"/>
      <c r="H221" s="230"/>
      <c r="I221" s="230"/>
      <c r="J221" s="230"/>
      <c r="K221" s="219">
        <f t="shared" si="47"/>
        <v>0</v>
      </c>
      <c r="L221" s="231">
        <f t="shared" si="48"/>
        <v>0</v>
      </c>
    </row>
    <row r="222" spans="2:12" s="6" customFormat="1" ht="15.5">
      <c r="B222" s="278" t="s">
        <v>62</v>
      </c>
      <c r="C222" s="279"/>
      <c r="D222" s="232">
        <f>SUM(D214:D221)</f>
        <v>0</v>
      </c>
      <c r="E222" s="232">
        <f>SUM(E214:E221)</f>
        <v>0</v>
      </c>
      <c r="F222" s="232">
        <f>SUM(F214:F221)</f>
        <v>0</v>
      </c>
      <c r="G222" s="232">
        <f t="shared" ref="G222:L222" si="49">SUM(G214:G221)</f>
        <v>0</v>
      </c>
      <c r="H222" s="232">
        <f t="shared" si="49"/>
        <v>0</v>
      </c>
      <c r="I222" s="232">
        <f t="shared" si="49"/>
        <v>0</v>
      </c>
      <c r="J222" s="232">
        <f t="shared" si="49"/>
        <v>0</v>
      </c>
      <c r="K222" s="232">
        <f t="shared" si="49"/>
        <v>0</v>
      </c>
      <c r="L222" s="233">
        <f t="shared" si="49"/>
        <v>0</v>
      </c>
    </row>
    <row r="225" spans="2:12" ht="48" customHeight="1">
      <c r="B225" s="310" t="s">
        <v>1071</v>
      </c>
      <c r="C225" s="310"/>
      <c r="D225" s="310"/>
      <c r="E225" s="310"/>
      <c r="F225" s="310"/>
      <c r="G225" s="310"/>
      <c r="H225" s="310"/>
      <c r="I225" s="310"/>
      <c r="J225" s="310"/>
      <c r="K225" s="310"/>
      <c r="L225" s="310"/>
    </row>
  </sheetData>
  <dataConsolidate/>
  <mergeCells count="305">
    <mergeCell ref="K212:K213"/>
    <mergeCell ref="L212:L213"/>
    <mergeCell ref="B214:C214"/>
    <mergeCell ref="B215:C215"/>
    <mergeCell ref="B210:C211"/>
    <mergeCell ref="D210:G210"/>
    <mergeCell ref="H210:J210"/>
    <mergeCell ref="K210:L210"/>
    <mergeCell ref="B222:C222"/>
    <mergeCell ref="B216:C216"/>
    <mergeCell ref="B217:C217"/>
    <mergeCell ref="B218:C218"/>
    <mergeCell ref="B219:C219"/>
    <mergeCell ref="B220:C220"/>
    <mergeCell ref="B221:C221"/>
    <mergeCell ref="B212:C213"/>
    <mergeCell ref="D212:J212"/>
    <mergeCell ref="B205:C205"/>
    <mergeCell ref="B207:L207"/>
    <mergeCell ref="D208:G208"/>
    <mergeCell ref="H208:J208"/>
    <mergeCell ref="K208:L208"/>
    <mergeCell ref="D209:G209"/>
    <mergeCell ref="H209:J209"/>
    <mergeCell ref="K209:L209"/>
    <mergeCell ref="B199:C199"/>
    <mergeCell ref="B200:C200"/>
    <mergeCell ref="B201:C201"/>
    <mergeCell ref="B202:C202"/>
    <mergeCell ref="B203:C203"/>
    <mergeCell ref="B204:C204"/>
    <mergeCell ref="B195:C196"/>
    <mergeCell ref="D195:J195"/>
    <mergeCell ref="K195:K196"/>
    <mergeCell ref="L195:L196"/>
    <mergeCell ref="B197:C197"/>
    <mergeCell ref="B198:C198"/>
    <mergeCell ref="B193:C194"/>
    <mergeCell ref="D193:G193"/>
    <mergeCell ref="H193:J193"/>
    <mergeCell ref="K193:L193"/>
    <mergeCell ref="B188:C188"/>
    <mergeCell ref="B190:L190"/>
    <mergeCell ref="D191:G191"/>
    <mergeCell ref="H191:J191"/>
    <mergeCell ref="K191:L191"/>
    <mergeCell ref="D192:G192"/>
    <mergeCell ref="H192:J192"/>
    <mergeCell ref="K192:L192"/>
    <mergeCell ref="B182:C182"/>
    <mergeCell ref="B183:C183"/>
    <mergeCell ref="B184:C184"/>
    <mergeCell ref="B185:C185"/>
    <mergeCell ref="B186:C186"/>
    <mergeCell ref="B187:C187"/>
    <mergeCell ref="B178:C179"/>
    <mergeCell ref="D178:J178"/>
    <mergeCell ref="K178:K179"/>
    <mergeCell ref="L178:L179"/>
    <mergeCell ref="B180:C180"/>
    <mergeCell ref="B181:C181"/>
    <mergeCell ref="B176:C177"/>
    <mergeCell ref="D176:G176"/>
    <mergeCell ref="H176:J176"/>
    <mergeCell ref="K176:L176"/>
    <mergeCell ref="B171:C171"/>
    <mergeCell ref="B173:L173"/>
    <mergeCell ref="D174:G174"/>
    <mergeCell ref="H174:J174"/>
    <mergeCell ref="K174:L174"/>
    <mergeCell ref="D175:G175"/>
    <mergeCell ref="H175:J175"/>
    <mergeCell ref="K175:L175"/>
    <mergeCell ref="B165:C165"/>
    <mergeCell ref="B166:C166"/>
    <mergeCell ref="B167:C167"/>
    <mergeCell ref="B168:C168"/>
    <mergeCell ref="B169:C169"/>
    <mergeCell ref="B170:C170"/>
    <mergeCell ref="B161:C162"/>
    <mergeCell ref="D161:J161"/>
    <mergeCell ref="K161:K162"/>
    <mergeCell ref="L161:L162"/>
    <mergeCell ref="B163:C163"/>
    <mergeCell ref="B164:C164"/>
    <mergeCell ref="B159:C160"/>
    <mergeCell ref="D159:G159"/>
    <mergeCell ref="H159:J159"/>
    <mergeCell ref="K159:L159"/>
    <mergeCell ref="B154:C154"/>
    <mergeCell ref="B156:L156"/>
    <mergeCell ref="D157:G157"/>
    <mergeCell ref="H157:J157"/>
    <mergeCell ref="K157:L157"/>
    <mergeCell ref="D158:G158"/>
    <mergeCell ref="H158:J158"/>
    <mergeCell ref="K158:L158"/>
    <mergeCell ref="B148:C148"/>
    <mergeCell ref="B149:C149"/>
    <mergeCell ref="B150:C150"/>
    <mergeCell ref="B151:C151"/>
    <mergeCell ref="B152:C152"/>
    <mergeCell ref="B153:C153"/>
    <mergeCell ref="B144:C145"/>
    <mergeCell ref="D144:J144"/>
    <mergeCell ref="K144:K145"/>
    <mergeCell ref="L144:L145"/>
    <mergeCell ref="B146:C146"/>
    <mergeCell ref="B147:C147"/>
    <mergeCell ref="B142:C143"/>
    <mergeCell ref="D142:G142"/>
    <mergeCell ref="H142:J142"/>
    <mergeCell ref="K142:L142"/>
    <mergeCell ref="B137:C137"/>
    <mergeCell ref="B139:L139"/>
    <mergeCell ref="D140:G140"/>
    <mergeCell ref="H140:J140"/>
    <mergeCell ref="K140:L140"/>
    <mergeCell ref="D141:G141"/>
    <mergeCell ref="H141:J141"/>
    <mergeCell ref="K141:L141"/>
    <mergeCell ref="B131:C131"/>
    <mergeCell ref="B132:C132"/>
    <mergeCell ref="B133:C133"/>
    <mergeCell ref="B134:C134"/>
    <mergeCell ref="B135:C135"/>
    <mergeCell ref="B136:C136"/>
    <mergeCell ref="B127:C128"/>
    <mergeCell ref="D127:J127"/>
    <mergeCell ref="K127:K128"/>
    <mergeCell ref="L127:L128"/>
    <mergeCell ref="B129:C129"/>
    <mergeCell ref="B130:C130"/>
    <mergeCell ref="B125:C126"/>
    <mergeCell ref="D125:G125"/>
    <mergeCell ref="H125:J125"/>
    <mergeCell ref="K125:L125"/>
    <mergeCell ref="B120:C120"/>
    <mergeCell ref="B122:L122"/>
    <mergeCell ref="D123:G123"/>
    <mergeCell ref="H123:J123"/>
    <mergeCell ref="K123:L123"/>
    <mergeCell ref="D124:G124"/>
    <mergeCell ref="H124:J124"/>
    <mergeCell ref="K124:L124"/>
    <mergeCell ref="B114:C114"/>
    <mergeCell ref="B115:C115"/>
    <mergeCell ref="B116:C116"/>
    <mergeCell ref="B117:C117"/>
    <mergeCell ref="B118:C118"/>
    <mergeCell ref="B119:C119"/>
    <mergeCell ref="B110:C111"/>
    <mergeCell ref="D110:J110"/>
    <mergeCell ref="K110:K111"/>
    <mergeCell ref="L110:L111"/>
    <mergeCell ref="B112:C112"/>
    <mergeCell ref="B113:C113"/>
    <mergeCell ref="B108:C109"/>
    <mergeCell ref="D108:G108"/>
    <mergeCell ref="H108:J108"/>
    <mergeCell ref="K108:L108"/>
    <mergeCell ref="B103:C103"/>
    <mergeCell ref="B105:L105"/>
    <mergeCell ref="D106:G106"/>
    <mergeCell ref="H106:J106"/>
    <mergeCell ref="K106:L106"/>
    <mergeCell ref="D107:G107"/>
    <mergeCell ref="H107:J107"/>
    <mergeCell ref="K107:L107"/>
    <mergeCell ref="B97:C97"/>
    <mergeCell ref="B98:C98"/>
    <mergeCell ref="B99:C99"/>
    <mergeCell ref="B100:C100"/>
    <mergeCell ref="B101:C101"/>
    <mergeCell ref="B102:C102"/>
    <mergeCell ref="B93:C94"/>
    <mergeCell ref="D93:J93"/>
    <mergeCell ref="K93:K94"/>
    <mergeCell ref="L93:L94"/>
    <mergeCell ref="B95:C95"/>
    <mergeCell ref="B96:C96"/>
    <mergeCell ref="B91:C92"/>
    <mergeCell ref="D91:G91"/>
    <mergeCell ref="H91:J91"/>
    <mergeCell ref="K91:L91"/>
    <mergeCell ref="K73:L73"/>
    <mergeCell ref="B74:C75"/>
    <mergeCell ref="D74:G74"/>
    <mergeCell ref="H74:J74"/>
    <mergeCell ref="K74:L74"/>
    <mergeCell ref="B84:C84"/>
    <mergeCell ref="B85:C85"/>
    <mergeCell ref="B86:C86"/>
    <mergeCell ref="L76:L77"/>
    <mergeCell ref="K76:K77"/>
    <mergeCell ref="B76:C77"/>
    <mergeCell ref="D76:J76"/>
    <mergeCell ref="D57:G57"/>
    <mergeCell ref="H57:J57"/>
    <mergeCell ref="K57:L57"/>
    <mergeCell ref="B225:L225"/>
    <mergeCell ref="B71:L71"/>
    <mergeCell ref="D72:G72"/>
    <mergeCell ref="H72:J72"/>
    <mergeCell ref="K72:L72"/>
    <mergeCell ref="B63:C63"/>
    <mergeCell ref="B64:C64"/>
    <mergeCell ref="B65:C65"/>
    <mergeCell ref="B66:C66"/>
    <mergeCell ref="B67:C67"/>
    <mergeCell ref="B68:C68"/>
    <mergeCell ref="B82:C82"/>
    <mergeCell ref="B88:L88"/>
    <mergeCell ref="D89:G89"/>
    <mergeCell ref="H89:J89"/>
    <mergeCell ref="K89:L89"/>
    <mergeCell ref="D90:G90"/>
    <mergeCell ref="H90:J90"/>
    <mergeCell ref="K90:L90"/>
    <mergeCell ref="D73:G73"/>
    <mergeCell ref="H73:J73"/>
    <mergeCell ref="B4:L4"/>
    <mergeCell ref="B6:C7"/>
    <mergeCell ref="D6:J6"/>
    <mergeCell ref="K6:K7"/>
    <mergeCell ref="L6:L7"/>
    <mergeCell ref="B28:C28"/>
    <mergeCell ref="B29:C29"/>
    <mergeCell ref="B30:C30"/>
    <mergeCell ref="B37:L37"/>
    <mergeCell ref="B31:C31"/>
    <mergeCell ref="B32:C32"/>
    <mergeCell ref="B33:C33"/>
    <mergeCell ref="B34:C34"/>
    <mergeCell ref="B35:C35"/>
    <mergeCell ref="B16:C16"/>
    <mergeCell ref="B27:C27"/>
    <mergeCell ref="D56:G56"/>
    <mergeCell ref="H56:J56"/>
    <mergeCell ref="K56:L56"/>
    <mergeCell ref="B48:C48"/>
    <mergeCell ref="B49:C49"/>
    <mergeCell ref="B50:C50"/>
    <mergeCell ref="B51:C51"/>
    <mergeCell ref="B52:C52"/>
    <mergeCell ref="B54:L54"/>
    <mergeCell ref="B40:C41"/>
    <mergeCell ref="D40:G40"/>
    <mergeCell ref="H40:J40"/>
    <mergeCell ref="K40:L40"/>
    <mergeCell ref="D39:G39"/>
    <mergeCell ref="D38:G38"/>
    <mergeCell ref="H38:J38"/>
    <mergeCell ref="K38:L38"/>
    <mergeCell ref="D55:G55"/>
    <mergeCell ref="H55:J55"/>
    <mergeCell ref="K55:L55"/>
    <mergeCell ref="B59:C60"/>
    <mergeCell ref="D59:J59"/>
    <mergeCell ref="K59:K60"/>
    <mergeCell ref="L59:L60"/>
    <mergeCell ref="B61:C61"/>
    <mergeCell ref="B62:C62"/>
    <mergeCell ref="B57:C58"/>
    <mergeCell ref="B8:C8"/>
    <mergeCell ref="B9:C9"/>
    <mergeCell ref="B23:C24"/>
    <mergeCell ref="B20:L20"/>
    <mergeCell ref="K23:L23"/>
    <mergeCell ref="H22:J22"/>
    <mergeCell ref="K22:L22"/>
    <mergeCell ref="D22:G22"/>
    <mergeCell ref="B10:C10"/>
    <mergeCell ref="B11:C11"/>
    <mergeCell ref="B12:C12"/>
    <mergeCell ref="B13:C13"/>
    <mergeCell ref="B18:L18"/>
    <mergeCell ref="K21:L21"/>
    <mergeCell ref="B14:C14"/>
    <mergeCell ref="B15:C15"/>
    <mergeCell ref="K39:L39"/>
    <mergeCell ref="B2:L2"/>
    <mergeCell ref="K42:K43"/>
    <mergeCell ref="L42:L43"/>
    <mergeCell ref="B83:C83"/>
    <mergeCell ref="B25:C26"/>
    <mergeCell ref="D25:J25"/>
    <mergeCell ref="D23:G23"/>
    <mergeCell ref="H23:J23"/>
    <mergeCell ref="H21:J21"/>
    <mergeCell ref="D21:G21"/>
    <mergeCell ref="B78:C78"/>
    <mergeCell ref="B79:C79"/>
    <mergeCell ref="B80:C80"/>
    <mergeCell ref="B81:C81"/>
    <mergeCell ref="B44:C44"/>
    <mergeCell ref="B45:C45"/>
    <mergeCell ref="B46:C46"/>
    <mergeCell ref="B47:C47"/>
    <mergeCell ref="H39:J39"/>
    <mergeCell ref="B42:C43"/>
    <mergeCell ref="D42:J42"/>
    <mergeCell ref="B69:C69"/>
    <mergeCell ref="K25:K26"/>
    <mergeCell ref="L25:L26"/>
  </mergeCells>
  <conditionalFormatting sqref="D24:L24">
    <cfRule type="expression" dxfId="35" priority="37">
      <formula>$B$23=0</formula>
    </cfRule>
  </conditionalFormatting>
  <conditionalFormatting sqref="D27:J34">
    <cfRule type="expression" dxfId="34" priority="36">
      <formula>$B$23=0</formula>
    </cfRule>
  </conditionalFormatting>
  <conditionalFormatting sqref="C22:L22">
    <cfRule type="expression" dxfId="33" priority="35">
      <formula>$B$23=0</formula>
    </cfRule>
  </conditionalFormatting>
  <conditionalFormatting sqref="C39:L39">
    <cfRule type="expression" dxfId="32" priority="34">
      <formula>$B$40=0</formula>
    </cfRule>
  </conditionalFormatting>
  <conditionalFormatting sqref="D41:L41">
    <cfRule type="expression" dxfId="31" priority="33">
      <formula>$B$40=0</formula>
    </cfRule>
  </conditionalFormatting>
  <conditionalFormatting sqref="D44:J51">
    <cfRule type="expression" dxfId="30" priority="32">
      <formula>$B$40=0</formula>
    </cfRule>
  </conditionalFormatting>
  <conditionalFormatting sqref="C56:L56">
    <cfRule type="expression" dxfId="29" priority="31">
      <formula>$B$57=0</formula>
    </cfRule>
  </conditionalFormatting>
  <conditionalFormatting sqref="D58:L58">
    <cfRule type="expression" dxfId="28" priority="30">
      <formula>$B$57=0</formula>
    </cfRule>
  </conditionalFormatting>
  <conditionalFormatting sqref="D61:J68">
    <cfRule type="expression" dxfId="27" priority="29">
      <formula>$B$57=0</formula>
    </cfRule>
  </conditionalFormatting>
  <conditionalFormatting sqref="C73:L73">
    <cfRule type="expression" dxfId="26" priority="28">
      <formula>$B$74=0</formula>
    </cfRule>
  </conditionalFormatting>
  <conditionalFormatting sqref="D75:L75">
    <cfRule type="expression" dxfId="25" priority="27">
      <formula>$B$74=0</formula>
    </cfRule>
  </conditionalFormatting>
  <conditionalFormatting sqref="D78:J85">
    <cfRule type="expression" dxfId="24" priority="26">
      <formula>$B$74=0</formula>
    </cfRule>
  </conditionalFormatting>
  <conditionalFormatting sqref="C90:L90">
    <cfRule type="expression" dxfId="23" priority="25">
      <formula>$B$91=0</formula>
    </cfRule>
  </conditionalFormatting>
  <conditionalFormatting sqref="D92:L92">
    <cfRule type="expression" dxfId="22" priority="24">
      <formula>$B$91=0</formula>
    </cfRule>
  </conditionalFormatting>
  <conditionalFormatting sqref="D95:J102">
    <cfRule type="expression" dxfId="21" priority="23">
      <formula>$B$91=0</formula>
    </cfRule>
  </conditionalFormatting>
  <conditionalFormatting sqref="C107:L107">
    <cfRule type="expression" dxfId="20" priority="22">
      <formula>$B$108=0</formula>
    </cfRule>
  </conditionalFormatting>
  <conditionalFormatting sqref="D109:L109">
    <cfRule type="expression" dxfId="19" priority="21">
      <formula>$B$108=0</formula>
    </cfRule>
  </conditionalFormatting>
  <conditionalFormatting sqref="D112:J119">
    <cfRule type="expression" dxfId="18" priority="20">
      <formula>$B$108=0</formula>
    </cfRule>
  </conditionalFormatting>
  <conditionalFormatting sqref="C124:L124">
    <cfRule type="expression" dxfId="17" priority="19">
      <formula>$B$125=0</formula>
    </cfRule>
  </conditionalFormatting>
  <conditionalFormatting sqref="D126:L126">
    <cfRule type="expression" dxfId="16" priority="18">
      <formula>$B$125=0</formula>
    </cfRule>
  </conditionalFormatting>
  <conditionalFormatting sqref="D129:J136">
    <cfRule type="expression" dxfId="15" priority="17">
      <formula>$B$125=0</formula>
    </cfRule>
  </conditionalFormatting>
  <conditionalFormatting sqref="C141:L141">
    <cfRule type="expression" dxfId="14" priority="16">
      <formula>$B$142=0</formula>
    </cfRule>
  </conditionalFormatting>
  <conditionalFormatting sqref="D143:L143">
    <cfRule type="expression" dxfId="13" priority="15">
      <formula>$B$142=0</formula>
    </cfRule>
  </conditionalFormatting>
  <conditionalFormatting sqref="D146:J153">
    <cfRule type="expression" dxfId="12" priority="14">
      <formula>$B$142=0</formula>
    </cfRule>
  </conditionalFormatting>
  <conditionalFormatting sqref="C158:L158">
    <cfRule type="expression" dxfId="11" priority="13">
      <formula>$B$159=0</formula>
    </cfRule>
  </conditionalFormatting>
  <conditionalFormatting sqref="D160:L160">
    <cfRule type="expression" dxfId="10" priority="12">
      <formula>$B$159=0</formula>
    </cfRule>
  </conditionalFormatting>
  <conditionalFormatting sqref="D163:J170">
    <cfRule type="expression" dxfId="9" priority="10">
      <formula>$B$159=0</formula>
    </cfRule>
  </conditionalFormatting>
  <conditionalFormatting sqref="C175:L175">
    <cfRule type="expression" dxfId="8" priority="9">
      <formula>$B$176=0</formula>
    </cfRule>
  </conditionalFormatting>
  <conditionalFormatting sqref="D177:L177">
    <cfRule type="expression" dxfId="7" priority="8">
      <formula>$B$176=0</formula>
    </cfRule>
  </conditionalFormatting>
  <conditionalFormatting sqref="D180:J187">
    <cfRule type="expression" dxfId="6" priority="7">
      <formula>$B$176=0</formula>
    </cfRule>
  </conditionalFormatting>
  <conditionalFormatting sqref="C192:L192">
    <cfRule type="expression" dxfId="5" priority="6">
      <formula>$B$193=0</formula>
    </cfRule>
  </conditionalFormatting>
  <conditionalFormatting sqref="D194:L194">
    <cfRule type="expression" dxfId="4" priority="5">
      <formula>$B$193=0</formula>
    </cfRule>
  </conditionalFormatting>
  <conditionalFormatting sqref="D197:J204">
    <cfRule type="expression" dxfId="3" priority="4">
      <formula>$B$193=0</formula>
    </cfRule>
  </conditionalFormatting>
  <conditionalFormatting sqref="C209:L209">
    <cfRule type="expression" dxfId="2" priority="3">
      <formula>$B$210=0</formula>
    </cfRule>
  </conditionalFormatting>
  <conditionalFormatting sqref="D211:L211">
    <cfRule type="expression" dxfId="1" priority="2">
      <formula>$B$210=0</formula>
    </cfRule>
  </conditionalFormatting>
  <conditionalFormatting sqref="D214:J221">
    <cfRule type="expression" dxfId="0" priority="1">
      <formula>$B$210=0</formula>
    </cfRule>
  </conditionalFormatting>
  <dataValidations disablePrompts="1" count="4">
    <dataValidation type="list" allowBlank="1" showInputMessage="1" showErrorMessage="1" sqref="B192 B22 B39 B56 B73 B90 B107 B124 B141 B158 B175 B209" xr:uid="{00000000-0002-0000-0100-000000000000}">
      <formula1>Instalacje</formula1>
    </dataValidation>
    <dataValidation allowBlank="1" showInputMessage="1" showErrorMessage="1" promptTitle="Uwaga!" prompt="Wpisz nazwę w komórce z lewej strony." sqref="L24 E24:G24 I24:J24" xr:uid="{00000000-0002-0000-0100-000001000000}"/>
    <dataValidation allowBlank="1" showInputMessage="1" showErrorMessage="1" promptTitle="Uwaga!" prompt="Wpisz nazwę w komórce po lewej stronie." sqref="E41:G41 I41:J41 L41 E58:G58 I58:J58 L58 E75:G75 I75:J75 L75 I92:J92 L92 E109:G109 I109:J109 E126:G126 I126:J126 L126 E143:G143 I143:J143 L143 E160:G160 I160:J160 L160 E177:G177 I177:J177 L177 E194:G194 I194:J194 L194 E211:G211 I211:J211 L211" xr:uid="{00000000-0002-0000-0100-000002000000}"/>
    <dataValidation allowBlank="1" showInputMessage="1" showErrorMessage="1" promptTitle="Uwaga" prompt="Wpisz nazwę w komórce po lewej stronie." sqref="E92:G92 L109" xr:uid="{00000000-0002-0000-0100-000003000000}"/>
  </dataValidations>
  <pageMargins left="0.23622047244094491" right="0.23622047244094491" top="0.59055118110236227" bottom="0.59055118110236227" header="0.31496062992125984" footer="0.31496062992125984"/>
  <pageSetup paperSize="9" scale="84" fitToHeight="0" orientation="landscape" r:id="rId1"/>
  <headerFooter>
    <oddFooter>&amp;C&amp;P</oddFooter>
  </headerFooter>
  <ignoredErrors>
    <ignoredError sqref="D16:J16 D35:J35 D52:J52 D69:J69 D86:J86 D103:J103 D120:J120 D137:J137 D154:J154 D171:J171 D188:J188 D205:J205 D222:J2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9"/>
  <sheetViews>
    <sheetView zoomScale="115" zoomScaleNormal="115" zoomScalePageLayoutView="95" workbookViewId="0">
      <selection activeCell="E72" sqref="E72"/>
    </sheetView>
  </sheetViews>
  <sheetFormatPr defaultColWidth="9.1796875" defaultRowHeight="15.5"/>
  <cols>
    <col min="1" max="1" width="2.54296875" style="6" customWidth="1"/>
    <col min="2" max="2" width="24.7265625" style="6" customWidth="1"/>
    <col min="3" max="9" width="20.90625" style="6" customWidth="1"/>
    <col min="10" max="12" width="20.453125" style="6" customWidth="1"/>
    <col min="13" max="14" width="18.26953125" style="6" customWidth="1"/>
    <col min="15" max="15" width="18.7265625" style="6" customWidth="1"/>
    <col min="16" max="16" width="20.7265625" style="6" customWidth="1"/>
    <col min="17" max="17" width="14.453125" style="6" customWidth="1"/>
    <col min="18" max="16384" width="9.1796875" style="6"/>
  </cols>
  <sheetData>
    <row r="1" spans="2:16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2:16">
      <c r="B2" s="55" t="s">
        <v>1102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16">
      <c r="B3" s="19"/>
      <c r="C3" s="19"/>
      <c r="D3" s="19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2:16" ht="32.25" customHeight="1">
      <c r="B4" s="334" t="s">
        <v>1076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202"/>
      <c r="N4" s="202"/>
      <c r="O4" s="202"/>
      <c r="P4" s="202"/>
    </row>
    <row r="5" spans="2:16">
      <c r="B5" s="7"/>
      <c r="C5" s="19"/>
      <c r="D5" s="19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6" ht="16" thickBot="1">
      <c r="B6" s="7"/>
      <c r="C6" s="19"/>
      <c r="D6" s="19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2:16" ht="34.5" customHeight="1">
      <c r="B7" s="328" t="s">
        <v>1143</v>
      </c>
      <c r="C7" s="321" t="s">
        <v>1127</v>
      </c>
      <c r="D7" s="321"/>
      <c r="E7" s="321"/>
      <c r="F7" s="321"/>
      <c r="G7" s="321"/>
      <c r="H7" s="321"/>
      <c r="I7" s="321"/>
      <c r="J7" s="322"/>
      <c r="K7" s="326" t="s">
        <v>1118</v>
      </c>
    </row>
    <row r="8" spans="2:16" ht="53" customHeight="1" thickBot="1">
      <c r="B8" s="329"/>
      <c r="C8" s="204" t="s">
        <v>1105</v>
      </c>
      <c r="D8" s="205" t="s">
        <v>1106</v>
      </c>
      <c r="E8" s="206" t="s">
        <v>1107</v>
      </c>
      <c r="F8" s="205" t="s">
        <v>1108</v>
      </c>
      <c r="G8" s="205" t="s">
        <v>1109</v>
      </c>
      <c r="H8" s="205" t="s">
        <v>1110</v>
      </c>
      <c r="I8" s="205" t="s">
        <v>1111</v>
      </c>
      <c r="J8" s="205" t="s">
        <v>1117</v>
      </c>
      <c r="K8" s="327"/>
    </row>
    <row r="9" spans="2:16" ht="15.5" customHeight="1">
      <c r="B9" s="194" t="s">
        <v>5</v>
      </c>
      <c r="C9" s="120"/>
      <c r="D9" s="58"/>
      <c r="E9" s="58"/>
      <c r="F9" s="58"/>
      <c r="G9" s="58"/>
      <c r="H9" s="58"/>
      <c r="I9" s="58"/>
      <c r="J9" s="59">
        <f>C9+D9+E9+F9+G9+H9+I9</f>
        <v>0</v>
      </c>
      <c r="K9" s="118"/>
    </row>
    <row r="10" spans="2:16" ht="15.5" customHeight="1">
      <c r="B10" s="195" t="s">
        <v>5</v>
      </c>
      <c r="C10" s="120"/>
      <c r="D10" s="58"/>
      <c r="E10" s="58"/>
      <c r="F10" s="58"/>
      <c r="G10" s="58"/>
      <c r="H10" s="58"/>
      <c r="I10" s="58"/>
      <c r="J10" s="61">
        <f t="shared" ref="J10:J18" si="0">C10+D10+E10+F10+G10+H10+I10</f>
        <v>0</v>
      </c>
      <c r="K10" s="118"/>
    </row>
    <row r="11" spans="2:16" ht="15.5" customHeight="1">
      <c r="B11" s="195" t="s">
        <v>5</v>
      </c>
      <c r="C11" s="120"/>
      <c r="D11" s="58"/>
      <c r="E11" s="58"/>
      <c r="F11" s="58"/>
      <c r="G11" s="58"/>
      <c r="H11" s="58"/>
      <c r="I11" s="58"/>
      <c r="J11" s="61">
        <f t="shared" si="0"/>
        <v>0</v>
      </c>
      <c r="K11" s="118"/>
    </row>
    <row r="12" spans="2:16" ht="15.5" customHeight="1">
      <c r="B12" s="195" t="s">
        <v>5</v>
      </c>
      <c r="C12" s="120"/>
      <c r="D12" s="58"/>
      <c r="E12" s="58"/>
      <c r="F12" s="58"/>
      <c r="G12" s="58"/>
      <c r="H12" s="58"/>
      <c r="I12" s="58"/>
      <c r="J12" s="61">
        <f t="shared" si="0"/>
        <v>0</v>
      </c>
      <c r="K12" s="118"/>
    </row>
    <row r="13" spans="2:16" ht="15.5" customHeight="1">
      <c r="B13" s="195" t="s">
        <v>5</v>
      </c>
      <c r="C13" s="120"/>
      <c r="D13" s="58"/>
      <c r="E13" s="58"/>
      <c r="F13" s="58"/>
      <c r="G13" s="58"/>
      <c r="H13" s="58"/>
      <c r="I13" s="58"/>
      <c r="J13" s="61">
        <f t="shared" si="0"/>
        <v>0</v>
      </c>
      <c r="K13" s="118"/>
    </row>
    <row r="14" spans="2:16" ht="15.5" customHeight="1">
      <c r="B14" s="195" t="s">
        <v>5</v>
      </c>
      <c r="C14" s="120"/>
      <c r="D14" s="58"/>
      <c r="E14" s="58"/>
      <c r="F14" s="58"/>
      <c r="G14" s="58"/>
      <c r="H14" s="58"/>
      <c r="I14" s="58"/>
      <c r="J14" s="61">
        <f t="shared" si="0"/>
        <v>0</v>
      </c>
      <c r="K14" s="118"/>
    </row>
    <row r="15" spans="2:16" ht="15.5" customHeight="1">
      <c r="B15" s="195" t="s">
        <v>5</v>
      </c>
      <c r="C15" s="120"/>
      <c r="D15" s="58"/>
      <c r="E15" s="58"/>
      <c r="F15" s="58"/>
      <c r="G15" s="58"/>
      <c r="H15" s="58"/>
      <c r="I15" s="58"/>
      <c r="J15" s="61">
        <f t="shared" si="0"/>
        <v>0</v>
      </c>
      <c r="K15" s="118"/>
    </row>
    <row r="16" spans="2:16" ht="15.5" customHeight="1">
      <c r="B16" s="195" t="s">
        <v>5</v>
      </c>
      <c r="C16" s="120"/>
      <c r="D16" s="58"/>
      <c r="E16" s="58"/>
      <c r="F16" s="58"/>
      <c r="G16" s="58"/>
      <c r="H16" s="58"/>
      <c r="I16" s="58"/>
      <c r="J16" s="61">
        <f t="shared" si="0"/>
        <v>0</v>
      </c>
      <c r="K16" s="118"/>
    </row>
    <row r="17" spans="2:17" ht="15.5" customHeight="1">
      <c r="B17" s="195" t="s">
        <v>5</v>
      </c>
      <c r="C17" s="120"/>
      <c r="D17" s="58"/>
      <c r="E17" s="58"/>
      <c r="F17" s="58"/>
      <c r="G17" s="58"/>
      <c r="H17" s="58"/>
      <c r="I17" s="58"/>
      <c r="J17" s="61">
        <f t="shared" si="0"/>
        <v>0</v>
      </c>
      <c r="K17" s="118"/>
    </row>
    <row r="18" spans="2:17" ht="15.5" customHeight="1" thickBot="1">
      <c r="B18" s="196" t="s">
        <v>5</v>
      </c>
      <c r="C18" s="120"/>
      <c r="D18" s="58"/>
      <c r="E18" s="58"/>
      <c r="F18" s="58"/>
      <c r="G18" s="58"/>
      <c r="H18" s="58"/>
      <c r="I18" s="58"/>
      <c r="J18" s="66">
        <f t="shared" si="0"/>
        <v>0</v>
      </c>
      <c r="K18" s="118"/>
    </row>
    <row r="19" spans="2:17" ht="16" thickBot="1">
      <c r="B19" s="189" t="s">
        <v>26</v>
      </c>
      <c r="C19" s="112">
        <f t="shared" ref="C19:K19" si="1">SUM(C9:C18)</f>
        <v>0</v>
      </c>
      <c r="D19" s="57">
        <f t="shared" si="1"/>
        <v>0</v>
      </c>
      <c r="E19" s="57">
        <f t="shared" si="1"/>
        <v>0</v>
      </c>
      <c r="F19" s="57">
        <f t="shared" si="1"/>
        <v>0</v>
      </c>
      <c r="G19" s="57">
        <f t="shared" si="1"/>
        <v>0</v>
      </c>
      <c r="H19" s="57">
        <f t="shared" si="1"/>
        <v>0</v>
      </c>
      <c r="I19" s="57">
        <f t="shared" si="1"/>
        <v>0</v>
      </c>
      <c r="J19" s="67">
        <f t="shared" si="1"/>
        <v>0</v>
      </c>
      <c r="K19" s="119">
        <f t="shared" si="1"/>
        <v>0</v>
      </c>
    </row>
    <row r="22" spans="2:17" ht="32.25" customHeight="1">
      <c r="B22" s="334" t="s">
        <v>1077</v>
      </c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202"/>
      <c r="N22" s="202"/>
      <c r="O22" s="202"/>
      <c r="P22" s="202"/>
      <c r="Q22" s="8"/>
    </row>
    <row r="24" spans="2:17" ht="16" thickBot="1"/>
    <row r="25" spans="2:17" ht="34.5" customHeight="1">
      <c r="B25" s="319" t="s">
        <v>1142</v>
      </c>
      <c r="C25" s="321" t="s">
        <v>1133</v>
      </c>
      <c r="D25" s="321"/>
      <c r="E25" s="321"/>
      <c r="F25" s="321"/>
      <c r="G25" s="321"/>
      <c r="H25" s="321"/>
      <c r="I25" s="321"/>
      <c r="J25" s="322"/>
      <c r="K25" s="317" t="s">
        <v>1119</v>
      </c>
    </row>
    <row r="26" spans="2:17" ht="34.5" customHeight="1" thickBot="1">
      <c r="B26" s="320"/>
      <c r="C26" s="204" t="s">
        <v>1075</v>
      </c>
      <c r="D26" s="205" t="s">
        <v>1085</v>
      </c>
      <c r="E26" s="206" t="s">
        <v>1086</v>
      </c>
      <c r="F26" s="205" t="s">
        <v>1087</v>
      </c>
      <c r="G26" s="205" t="s">
        <v>1088</v>
      </c>
      <c r="H26" s="205" t="s">
        <v>1089</v>
      </c>
      <c r="I26" s="205" t="s">
        <v>1100</v>
      </c>
      <c r="J26" s="205" t="s">
        <v>1116</v>
      </c>
      <c r="K26" s="318"/>
    </row>
    <row r="27" spans="2:17" ht="15.5" customHeight="1">
      <c r="B27" s="194" t="str">
        <f t="shared" ref="B27:B36" si="2">IF(B9="- proszę wybrać -","-",B9)</f>
        <v>-</v>
      </c>
      <c r="C27" s="174"/>
      <c r="D27" s="72"/>
      <c r="E27" s="72"/>
      <c r="F27" s="72"/>
      <c r="G27" s="72"/>
      <c r="H27" s="72"/>
      <c r="I27" s="72"/>
      <c r="J27" s="175">
        <f>C27+D27+E27+F27+G27+H27+I27</f>
        <v>0</v>
      </c>
      <c r="K27" s="181">
        <f>(C27+D27)*14.78+(E27+F27+G27+H27+I27)*20.38</f>
        <v>0</v>
      </c>
    </row>
    <row r="28" spans="2:17" ht="15.5" customHeight="1">
      <c r="B28" s="195" t="str">
        <f t="shared" si="2"/>
        <v>-</v>
      </c>
      <c r="C28" s="174"/>
      <c r="D28" s="72"/>
      <c r="E28" s="72"/>
      <c r="F28" s="72"/>
      <c r="G28" s="72"/>
      <c r="H28" s="72"/>
      <c r="I28" s="72"/>
      <c r="J28" s="176">
        <f t="shared" ref="J28:J36" si="3">C28+D28+E28+F28+G28+H28+I28</f>
        <v>0</v>
      </c>
      <c r="K28" s="181">
        <f t="shared" ref="K28:K36" si="4">(C28+D28)*14.78+(E28+F28+G28+H28+I28)*20.38</f>
        <v>0</v>
      </c>
    </row>
    <row r="29" spans="2:17" ht="15.5" customHeight="1">
      <c r="B29" s="195" t="str">
        <f t="shared" si="2"/>
        <v>-</v>
      </c>
      <c r="C29" s="174"/>
      <c r="D29" s="72"/>
      <c r="E29" s="72"/>
      <c r="F29" s="72"/>
      <c r="G29" s="72"/>
      <c r="H29" s="72"/>
      <c r="I29" s="72"/>
      <c r="J29" s="176">
        <f t="shared" si="3"/>
        <v>0</v>
      </c>
      <c r="K29" s="181">
        <f t="shared" si="4"/>
        <v>0</v>
      </c>
    </row>
    <row r="30" spans="2:17" ht="15.5" customHeight="1">
      <c r="B30" s="195" t="str">
        <f t="shared" si="2"/>
        <v>-</v>
      </c>
      <c r="C30" s="174"/>
      <c r="D30" s="72"/>
      <c r="E30" s="72"/>
      <c r="F30" s="72"/>
      <c r="G30" s="72"/>
      <c r="H30" s="72"/>
      <c r="I30" s="72"/>
      <c r="J30" s="176">
        <f t="shared" si="3"/>
        <v>0</v>
      </c>
      <c r="K30" s="181">
        <f t="shared" si="4"/>
        <v>0</v>
      </c>
    </row>
    <row r="31" spans="2:17" ht="15.5" customHeight="1">
      <c r="B31" s="195" t="str">
        <f t="shared" si="2"/>
        <v>-</v>
      </c>
      <c r="C31" s="174"/>
      <c r="D31" s="72"/>
      <c r="E31" s="72"/>
      <c r="F31" s="72"/>
      <c r="G31" s="72"/>
      <c r="H31" s="72"/>
      <c r="I31" s="72"/>
      <c r="J31" s="176">
        <f t="shared" si="3"/>
        <v>0</v>
      </c>
      <c r="K31" s="181">
        <f t="shared" si="4"/>
        <v>0</v>
      </c>
    </row>
    <row r="32" spans="2:17" ht="15.5" customHeight="1">
      <c r="B32" s="195" t="str">
        <f t="shared" si="2"/>
        <v>-</v>
      </c>
      <c r="C32" s="174"/>
      <c r="D32" s="72"/>
      <c r="E32" s="72"/>
      <c r="F32" s="72"/>
      <c r="G32" s="72"/>
      <c r="H32" s="72"/>
      <c r="I32" s="72"/>
      <c r="J32" s="176">
        <f t="shared" si="3"/>
        <v>0</v>
      </c>
      <c r="K32" s="181">
        <f t="shared" si="4"/>
        <v>0</v>
      </c>
    </row>
    <row r="33" spans="1:16" ht="15.5" customHeight="1">
      <c r="B33" s="195" t="str">
        <f t="shared" si="2"/>
        <v>-</v>
      </c>
      <c r="C33" s="174"/>
      <c r="D33" s="72"/>
      <c r="E33" s="72"/>
      <c r="F33" s="72"/>
      <c r="G33" s="72"/>
      <c r="H33" s="72"/>
      <c r="I33" s="72"/>
      <c r="J33" s="176">
        <f t="shared" si="3"/>
        <v>0</v>
      </c>
      <c r="K33" s="181">
        <f t="shared" si="4"/>
        <v>0</v>
      </c>
    </row>
    <row r="34" spans="1:16" ht="15.5" customHeight="1">
      <c r="B34" s="195" t="str">
        <f t="shared" si="2"/>
        <v>-</v>
      </c>
      <c r="C34" s="174"/>
      <c r="D34" s="72"/>
      <c r="E34" s="72"/>
      <c r="F34" s="72"/>
      <c r="G34" s="72"/>
      <c r="H34" s="72"/>
      <c r="I34" s="72"/>
      <c r="J34" s="176">
        <f t="shared" si="3"/>
        <v>0</v>
      </c>
      <c r="K34" s="181">
        <f t="shared" si="4"/>
        <v>0</v>
      </c>
    </row>
    <row r="35" spans="1:16" ht="15.5" customHeight="1">
      <c r="B35" s="195" t="str">
        <f t="shared" si="2"/>
        <v>-</v>
      </c>
      <c r="C35" s="174"/>
      <c r="D35" s="72"/>
      <c r="E35" s="72"/>
      <c r="F35" s="72"/>
      <c r="G35" s="72"/>
      <c r="H35" s="72"/>
      <c r="I35" s="72"/>
      <c r="J35" s="176">
        <f t="shared" si="3"/>
        <v>0</v>
      </c>
      <c r="K35" s="181">
        <f t="shared" si="4"/>
        <v>0</v>
      </c>
    </row>
    <row r="36" spans="1:16" ht="15.5" customHeight="1" thickBot="1">
      <c r="B36" s="196" t="str">
        <f t="shared" si="2"/>
        <v>-</v>
      </c>
      <c r="C36" s="174"/>
      <c r="D36" s="72"/>
      <c r="E36" s="72"/>
      <c r="F36" s="72"/>
      <c r="G36" s="72"/>
      <c r="H36" s="72"/>
      <c r="I36" s="72"/>
      <c r="J36" s="177">
        <f t="shared" si="3"/>
        <v>0</v>
      </c>
      <c r="K36" s="181">
        <f t="shared" si="4"/>
        <v>0</v>
      </c>
    </row>
    <row r="37" spans="1:16" ht="16" thickBot="1">
      <c r="B37" s="193" t="s">
        <v>26</v>
      </c>
      <c r="C37" s="178">
        <f>SUM(C27:C36)</f>
        <v>0</v>
      </c>
      <c r="D37" s="179">
        <f>SUM(D27:D36)</f>
        <v>0</v>
      </c>
      <c r="E37" s="179">
        <f t="shared" ref="E37:K37" si="5">SUM(E27:E36)</f>
        <v>0</v>
      </c>
      <c r="F37" s="179">
        <f t="shared" si="5"/>
        <v>0</v>
      </c>
      <c r="G37" s="179">
        <f t="shared" si="5"/>
        <v>0</v>
      </c>
      <c r="H37" s="179">
        <f t="shared" si="5"/>
        <v>0</v>
      </c>
      <c r="I37" s="179">
        <f t="shared" si="5"/>
        <v>0</v>
      </c>
      <c r="J37" s="180">
        <f t="shared" si="5"/>
        <v>0</v>
      </c>
      <c r="K37" s="119">
        <f t="shared" si="5"/>
        <v>0</v>
      </c>
    </row>
    <row r="38" spans="1:16">
      <c r="B38" s="182"/>
      <c r="C38" s="182"/>
      <c r="D38" s="182"/>
      <c r="E38" s="182"/>
      <c r="F38" s="182"/>
      <c r="G38" s="182"/>
      <c r="H38" s="183"/>
      <c r="I38" s="183"/>
      <c r="J38" s="183"/>
      <c r="K38" s="183"/>
      <c r="L38" s="183"/>
      <c r="M38" s="183"/>
      <c r="N38" s="183"/>
      <c r="O38" s="183"/>
      <c r="P38" s="184"/>
    </row>
    <row r="40" spans="1:16" ht="32.25" customHeight="1">
      <c r="B40" s="253" t="s">
        <v>1139</v>
      </c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03"/>
      <c r="N40" s="203"/>
      <c r="O40" s="203"/>
      <c r="P40" s="203"/>
    </row>
    <row r="41" spans="1:16" s="8" customForma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P41" s="28"/>
    </row>
    <row r="42" spans="1:16" s="8" customFormat="1" ht="16" thickBo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P42" s="28"/>
    </row>
    <row r="43" spans="1:16" s="8" customFormat="1" ht="45.5" customHeight="1">
      <c r="A43" s="51"/>
      <c r="B43" s="335" t="s">
        <v>1112</v>
      </c>
      <c r="C43" s="137" t="s">
        <v>1075</v>
      </c>
      <c r="D43" s="69" t="s">
        <v>1085</v>
      </c>
      <c r="E43" s="68" t="s">
        <v>1086</v>
      </c>
      <c r="F43" s="70" t="s">
        <v>1087</v>
      </c>
      <c r="G43" s="70" t="s">
        <v>1088</v>
      </c>
      <c r="H43" s="70" t="s">
        <v>1089</v>
      </c>
      <c r="I43" s="138" t="s">
        <v>1100</v>
      </c>
      <c r="J43" s="131" t="s">
        <v>1113</v>
      </c>
      <c r="K43" s="70" t="s">
        <v>1101</v>
      </c>
      <c r="L43" s="337" t="s">
        <v>1120</v>
      </c>
    </row>
    <row r="44" spans="1:16" s="8" customFormat="1" ht="34.5" customHeight="1">
      <c r="A44" s="51"/>
      <c r="B44" s="336"/>
      <c r="C44" s="139">
        <f>'B_Dotychczas wydane uprawnienia'!D16</f>
        <v>0</v>
      </c>
      <c r="D44" s="64">
        <f>'B_Dotychczas wydane uprawnienia'!E16</f>
        <v>0</v>
      </c>
      <c r="E44" s="64">
        <f>'B_Dotychczas wydane uprawnienia'!F16</f>
        <v>0</v>
      </c>
      <c r="F44" s="64">
        <f>'B_Dotychczas wydane uprawnienia'!G16</f>
        <v>0</v>
      </c>
      <c r="G44" s="64">
        <f>'B_Dotychczas wydane uprawnienia'!H16</f>
        <v>0</v>
      </c>
      <c r="H44" s="64">
        <f>'B_Dotychczas wydane uprawnienia'!I16</f>
        <v>0</v>
      </c>
      <c r="I44" s="140">
        <f>'B_Dotychczas wydane uprawnienia'!J16</f>
        <v>0</v>
      </c>
      <c r="J44" s="132">
        <f>C44+D44+E44+F44+G44+H44+I44</f>
        <v>0</v>
      </c>
      <c r="K44" s="65">
        <f>(C44+D44)*14.78+(E44+F44+G44+H44+I44)*20.38</f>
        <v>0</v>
      </c>
      <c r="L44" s="338"/>
    </row>
    <row r="45" spans="1:16" s="8" customFormat="1" ht="50" customHeight="1" thickBot="1">
      <c r="A45" s="51"/>
      <c r="B45" s="73" t="s">
        <v>702</v>
      </c>
      <c r="C45" s="141" t="s">
        <v>1075</v>
      </c>
      <c r="D45" s="74" t="s">
        <v>1085</v>
      </c>
      <c r="E45" s="75" t="s">
        <v>1086</v>
      </c>
      <c r="F45" s="74" t="s">
        <v>1087</v>
      </c>
      <c r="G45" s="74" t="s">
        <v>1088</v>
      </c>
      <c r="H45" s="74" t="s">
        <v>1089</v>
      </c>
      <c r="I45" s="142" t="s">
        <v>1100</v>
      </c>
      <c r="J45" s="133" t="s">
        <v>1114</v>
      </c>
      <c r="K45" s="74" t="s">
        <v>1115</v>
      </c>
      <c r="L45" s="339"/>
    </row>
    <row r="46" spans="1:16" s="8" customFormat="1" ht="16.5" customHeight="1">
      <c r="A46" s="51"/>
      <c r="B46" s="116" t="s">
        <v>5</v>
      </c>
      <c r="C46" s="143"/>
      <c r="D46" s="71"/>
      <c r="E46" s="72"/>
      <c r="F46" s="72"/>
      <c r="G46" s="72"/>
      <c r="H46" s="72"/>
      <c r="I46" s="144"/>
      <c r="J46" s="134">
        <f>C46+D46+E46+F46+G46+H46+I46</f>
        <v>0</v>
      </c>
      <c r="K46" s="128">
        <f t="shared" ref="K46:K65" si="6">(C46+D46)*14.78+(E46+F46+G46+H46+I46)*20.38</f>
        <v>0</v>
      </c>
      <c r="L46" s="109" t="s">
        <v>5</v>
      </c>
    </row>
    <row r="47" spans="1:16" s="8" customFormat="1" ht="16.5" customHeight="1">
      <c r="A47" s="51"/>
      <c r="B47" s="60" t="s">
        <v>5</v>
      </c>
      <c r="C47" s="145"/>
      <c r="D47" s="63"/>
      <c r="E47" s="56"/>
      <c r="F47" s="56"/>
      <c r="G47" s="56"/>
      <c r="H47" s="56"/>
      <c r="I47" s="146"/>
      <c r="J47" s="135">
        <f t="shared" ref="J47:J65" si="7">C47+D47+E47+F47+G47+H47+I47</f>
        <v>0</v>
      </c>
      <c r="K47" s="129">
        <f t="shared" si="6"/>
        <v>0</v>
      </c>
      <c r="L47" s="110" t="s">
        <v>5</v>
      </c>
    </row>
    <row r="48" spans="1:16" s="8" customFormat="1" ht="16.5" customHeight="1">
      <c r="A48" s="51"/>
      <c r="B48" s="60" t="s">
        <v>5</v>
      </c>
      <c r="C48" s="145"/>
      <c r="D48" s="63"/>
      <c r="E48" s="56"/>
      <c r="F48" s="56"/>
      <c r="G48" s="56"/>
      <c r="H48" s="56"/>
      <c r="I48" s="146"/>
      <c r="J48" s="135">
        <f t="shared" si="7"/>
        <v>0</v>
      </c>
      <c r="K48" s="129">
        <f t="shared" si="6"/>
        <v>0</v>
      </c>
      <c r="L48" s="110" t="s">
        <v>5</v>
      </c>
    </row>
    <row r="49" spans="1:12" s="8" customFormat="1" ht="16.5" customHeight="1">
      <c r="A49" s="51"/>
      <c r="B49" s="60" t="s">
        <v>5</v>
      </c>
      <c r="C49" s="145"/>
      <c r="D49" s="63"/>
      <c r="E49" s="56"/>
      <c r="F49" s="56"/>
      <c r="G49" s="56"/>
      <c r="H49" s="56"/>
      <c r="I49" s="146"/>
      <c r="J49" s="135">
        <f t="shared" si="7"/>
        <v>0</v>
      </c>
      <c r="K49" s="129">
        <f t="shared" si="6"/>
        <v>0</v>
      </c>
      <c r="L49" s="110" t="s">
        <v>5</v>
      </c>
    </row>
    <row r="50" spans="1:12" s="8" customFormat="1" ht="16.5" customHeight="1">
      <c r="A50" s="51"/>
      <c r="B50" s="60" t="s">
        <v>5</v>
      </c>
      <c r="C50" s="145"/>
      <c r="D50" s="63"/>
      <c r="E50" s="56"/>
      <c r="F50" s="56"/>
      <c r="G50" s="56"/>
      <c r="H50" s="56"/>
      <c r="I50" s="146"/>
      <c r="J50" s="135">
        <f t="shared" si="7"/>
        <v>0</v>
      </c>
      <c r="K50" s="129">
        <f t="shared" si="6"/>
        <v>0</v>
      </c>
      <c r="L50" s="110" t="s">
        <v>5</v>
      </c>
    </row>
    <row r="51" spans="1:12" s="8" customFormat="1" ht="16.5" customHeight="1">
      <c r="A51" s="51"/>
      <c r="B51" s="60" t="s">
        <v>5</v>
      </c>
      <c r="C51" s="145"/>
      <c r="D51" s="63"/>
      <c r="E51" s="56"/>
      <c r="F51" s="56"/>
      <c r="G51" s="56"/>
      <c r="H51" s="56"/>
      <c r="I51" s="146"/>
      <c r="J51" s="135">
        <f t="shared" si="7"/>
        <v>0</v>
      </c>
      <c r="K51" s="129">
        <f t="shared" si="6"/>
        <v>0</v>
      </c>
      <c r="L51" s="110" t="s">
        <v>5</v>
      </c>
    </row>
    <row r="52" spans="1:12" s="8" customFormat="1" ht="16.5" customHeight="1">
      <c r="A52" s="51"/>
      <c r="B52" s="60" t="s">
        <v>5</v>
      </c>
      <c r="C52" s="145"/>
      <c r="D52" s="63"/>
      <c r="E52" s="56"/>
      <c r="F52" s="56"/>
      <c r="G52" s="56"/>
      <c r="H52" s="56"/>
      <c r="I52" s="146"/>
      <c r="J52" s="135">
        <f>C52+D52+E52+F52+G52+H52+I52</f>
        <v>0</v>
      </c>
      <c r="K52" s="129">
        <f t="shared" si="6"/>
        <v>0</v>
      </c>
      <c r="L52" s="110" t="s">
        <v>5</v>
      </c>
    </row>
    <row r="53" spans="1:12" s="8" customFormat="1" ht="16.5" customHeight="1">
      <c r="A53" s="51"/>
      <c r="B53" s="60" t="s">
        <v>5</v>
      </c>
      <c r="C53" s="145"/>
      <c r="D53" s="63"/>
      <c r="E53" s="56"/>
      <c r="F53" s="56"/>
      <c r="G53" s="56"/>
      <c r="H53" s="56"/>
      <c r="I53" s="146"/>
      <c r="J53" s="135">
        <f t="shared" si="7"/>
        <v>0</v>
      </c>
      <c r="K53" s="129">
        <f t="shared" si="6"/>
        <v>0</v>
      </c>
      <c r="L53" s="110" t="s">
        <v>5</v>
      </c>
    </row>
    <row r="54" spans="1:12" s="8" customFormat="1" ht="16.5" customHeight="1">
      <c r="A54" s="51"/>
      <c r="B54" s="60" t="s">
        <v>5</v>
      </c>
      <c r="C54" s="145"/>
      <c r="D54" s="63"/>
      <c r="E54" s="56"/>
      <c r="F54" s="56"/>
      <c r="G54" s="56"/>
      <c r="H54" s="56"/>
      <c r="I54" s="146"/>
      <c r="J54" s="135">
        <f t="shared" si="7"/>
        <v>0</v>
      </c>
      <c r="K54" s="129">
        <f t="shared" si="6"/>
        <v>0</v>
      </c>
      <c r="L54" s="110" t="s">
        <v>5</v>
      </c>
    </row>
    <row r="55" spans="1:12" s="8" customFormat="1" ht="16.5" customHeight="1">
      <c r="A55" s="51"/>
      <c r="B55" s="60" t="s">
        <v>5</v>
      </c>
      <c r="C55" s="145"/>
      <c r="D55" s="63"/>
      <c r="E55" s="56"/>
      <c r="F55" s="56"/>
      <c r="G55" s="56"/>
      <c r="H55" s="56"/>
      <c r="I55" s="146"/>
      <c r="J55" s="135">
        <f t="shared" si="7"/>
        <v>0</v>
      </c>
      <c r="K55" s="129">
        <f t="shared" si="6"/>
        <v>0</v>
      </c>
      <c r="L55" s="110" t="s">
        <v>5</v>
      </c>
    </row>
    <row r="56" spans="1:12" s="8" customFormat="1" ht="16.5" customHeight="1">
      <c r="A56" s="51"/>
      <c r="B56" s="60" t="s">
        <v>5</v>
      </c>
      <c r="C56" s="145"/>
      <c r="D56" s="63"/>
      <c r="E56" s="56"/>
      <c r="F56" s="56"/>
      <c r="G56" s="56"/>
      <c r="H56" s="56"/>
      <c r="I56" s="146"/>
      <c r="J56" s="135">
        <f t="shared" si="7"/>
        <v>0</v>
      </c>
      <c r="K56" s="129">
        <f t="shared" si="6"/>
        <v>0</v>
      </c>
      <c r="L56" s="110" t="s">
        <v>5</v>
      </c>
    </row>
    <row r="57" spans="1:12" s="8" customFormat="1" ht="16.5" customHeight="1">
      <c r="A57" s="51"/>
      <c r="B57" s="60" t="s">
        <v>5</v>
      </c>
      <c r="C57" s="145"/>
      <c r="D57" s="63"/>
      <c r="E57" s="56"/>
      <c r="F57" s="56"/>
      <c r="G57" s="56"/>
      <c r="H57" s="56"/>
      <c r="I57" s="146"/>
      <c r="J57" s="135">
        <f t="shared" si="7"/>
        <v>0</v>
      </c>
      <c r="K57" s="129">
        <f t="shared" si="6"/>
        <v>0</v>
      </c>
      <c r="L57" s="110" t="s">
        <v>5</v>
      </c>
    </row>
    <row r="58" spans="1:12" s="8" customFormat="1" ht="16.5" customHeight="1">
      <c r="A58" s="51"/>
      <c r="B58" s="60" t="s">
        <v>5</v>
      </c>
      <c r="C58" s="145"/>
      <c r="D58" s="63"/>
      <c r="E58" s="56"/>
      <c r="F58" s="56"/>
      <c r="G58" s="56"/>
      <c r="H58" s="56"/>
      <c r="I58" s="146"/>
      <c r="J58" s="135">
        <f t="shared" si="7"/>
        <v>0</v>
      </c>
      <c r="K58" s="129">
        <f t="shared" si="6"/>
        <v>0</v>
      </c>
      <c r="L58" s="110" t="s">
        <v>5</v>
      </c>
    </row>
    <row r="59" spans="1:12" s="8" customFormat="1" ht="16.5" customHeight="1">
      <c r="A59" s="51"/>
      <c r="B59" s="60" t="s">
        <v>5</v>
      </c>
      <c r="C59" s="145"/>
      <c r="D59" s="63"/>
      <c r="E59" s="56"/>
      <c r="F59" s="56"/>
      <c r="G59" s="56"/>
      <c r="H59" s="56"/>
      <c r="I59" s="146"/>
      <c r="J59" s="135">
        <f t="shared" si="7"/>
        <v>0</v>
      </c>
      <c r="K59" s="129">
        <f t="shared" si="6"/>
        <v>0</v>
      </c>
      <c r="L59" s="110" t="s">
        <v>5</v>
      </c>
    </row>
    <row r="60" spans="1:12" s="8" customFormat="1" ht="16.5" customHeight="1">
      <c r="A60" s="51"/>
      <c r="B60" s="60" t="s">
        <v>5</v>
      </c>
      <c r="C60" s="145"/>
      <c r="D60" s="63"/>
      <c r="E60" s="56"/>
      <c r="F60" s="56"/>
      <c r="G60" s="56"/>
      <c r="H60" s="56"/>
      <c r="I60" s="146"/>
      <c r="J60" s="135">
        <f t="shared" si="7"/>
        <v>0</v>
      </c>
      <c r="K60" s="129">
        <f t="shared" si="6"/>
        <v>0</v>
      </c>
      <c r="L60" s="110" t="s">
        <v>5</v>
      </c>
    </row>
    <row r="61" spans="1:12" s="8" customFormat="1" ht="16.5" customHeight="1">
      <c r="A61" s="51"/>
      <c r="B61" s="60" t="s">
        <v>5</v>
      </c>
      <c r="C61" s="145"/>
      <c r="D61" s="63"/>
      <c r="E61" s="56"/>
      <c r="F61" s="56"/>
      <c r="G61" s="56"/>
      <c r="H61" s="56"/>
      <c r="I61" s="146"/>
      <c r="J61" s="135">
        <f t="shared" si="7"/>
        <v>0</v>
      </c>
      <c r="K61" s="129">
        <f t="shared" si="6"/>
        <v>0</v>
      </c>
      <c r="L61" s="110" t="s">
        <v>5</v>
      </c>
    </row>
    <row r="62" spans="1:12" s="8" customFormat="1" ht="16.5" customHeight="1">
      <c r="A62" s="51"/>
      <c r="B62" s="60" t="s">
        <v>5</v>
      </c>
      <c r="C62" s="145"/>
      <c r="D62" s="63"/>
      <c r="E62" s="56"/>
      <c r="F62" s="56"/>
      <c r="G62" s="56"/>
      <c r="H62" s="56"/>
      <c r="I62" s="146"/>
      <c r="J62" s="135">
        <f t="shared" si="7"/>
        <v>0</v>
      </c>
      <c r="K62" s="129">
        <f t="shared" si="6"/>
        <v>0</v>
      </c>
      <c r="L62" s="110" t="s">
        <v>5</v>
      </c>
    </row>
    <row r="63" spans="1:12" s="8" customFormat="1" ht="16.5" customHeight="1">
      <c r="A63" s="51"/>
      <c r="B63" s="60" t="s">
        <v>5</v>
      </c>
      <c r="C63" s="145"/>
      <c r="D63" s="63"/>
      <c r="E63" s="56"/>
      <c r="F63" s="56"/>
      <c r="G63" s="56"/>
      <c r="H63" s="56"/>
      <c r="I63" s="146"/>
      <c r="J63" s="135">
        <f t="shared" si="7"/>
        <v>0</v>
      </c>
      <c r="K63" s="129">
        <f t="shared" si="6"/>
        <v>0</v>
      </c>
      <c r="L63" s="110" t="s">
        <v>5</v>
      </c>
    </row>
    <row r="64" spans="1:12" s="8" customFormat="1" ht="16.5" customHeight="1">
      <c r="A64" s="51"/>
      <c r="B64" s="60" t="s">
        <v>5</v>
      </c>
      <c r="C64" s="145"/>
      <c r="D64" s="63"/>
      <c r="E64" s="56"/>
      <c r="F64" s="56"/>
      <c r="G64" s="56"/>
      <c r="H64" s="56"/>
      <c r="I64" s="146"/>
      <c r="J64" s="135">
        <f t="shared" si="7"/>
        <v>0</v>
      </c>
      <c r="K64" s="129">
        <f t="shared" si="6"/>
        <v>0</v>
      </c>
      <c r="L64" s="110" t="s">
        <v>5</v>
      </c>
    </row>
    <row r="65" spans="1:16" s="8" customFormat="1" ht="16.5" customHeight="1" thickBot="1">
      <c r="A65" s="51"/>
      <c r="B65" s="117" t="s">
        <v>5</v>
      </c>
      <c r="C65" s="147"/>
      <c r="D65" s="76"/>
      <c r="E65" s="77"/>
      <c r="F65" s="77"/>
      <c r="G65" s="77"/>
      <c r="H65" s="77"/>
      <c r="I65" s="148"/>
      <c r="J65" s="136">
        <f t="shared" si="7"/>
        <v>0</v>
      </c>
      <c r="K65" s="130">
        <f t="shared" si="6"/>
        <v>0</v>
      </c>
      <c r="L65" s="111" t="s">
        <v>5</v>
      </c>
    </row>
    <row r="66" spans="1:16" s="8" customFormat="1" ht="53" customHeight="1" thickBot="1">
      <c r="A66" s="51"/>
      <c r="B66" s="213" t="s">
        <v>1140</v>
      </c>
      <c r="C66" s="149">
        <f t="shared" ref="C66:H66" si="8">SUM(C46:C65)</f>
        <v>0</v>
      </c>
      <c r="D66" s="127">
        <f t="shared" si="8"/>
        <v>0</v>
      </c>
      <c r="E66" s="127">
        <f t="shared" si="8"/>
        <v>0</v>
      </c>
      <c r="F66" s="127">
        <f t="shared" si="8"/>
        <v>0</v>
      </c>
      <c r="G66" s="127">
        <f t="shared" si="8"/>
        <v>0</v>
      </c>
      <c r="H66" s="127">
        <f t="shared" si="8"/>
        <v>0</v>
      </c>
      <c r="I66" s="150">
        <f t="shared" ref="I66" si="9">SUM(I46:I65)</f>
        <v>0</v>
      </c>
      <c r="J66" s="123">
        <f t="shared" ref="J66:K66" si="10">SUM(J46:J65)</f>
        <v>0</v>
      </c>
      <c r="K66" s="124">
        <f t="shared" si="10"/>
        <v>0</v>
      </c>
      <c r="L66" s="79"/>
    </row>
    <row r="67" spans="1:16" s="8" customFormat="1" ht="84" customHeight="1" thickBot="1">
      <c r="A67" s="51"/>
      <c r="B67" s="213" t="s">
        <v>1141</v>
      </c>
      <c r="C67" s="151">
        <f>C44-C66</f>
        <v>0</v>
      </c>
      <c r="D67" s="125">
        <f t="shared" ref="D67:J67" si="11">D44-D66</f>
        <v>0</v>
      </c>
      <c r="E67" s="125">
        <f t="shared" si="11"/>
        <v>0</v>
      </c>
      <c r="F67" s="125">
        <f t="shared" si="11"/>
        <v>0</v>
      </c>
      <c r="G67" s="125">
        <f t="shared" si="11"/>
        <v>0</v>
      </c>
      <c r="H67" s="125">
        <f t="shared" si="11"/>
        <v>0</v>
      </c>
      <c r="I67" s="152">
        <f t="shared" si="11"/>
        <v>0</v>
      </c>
      <c r="J67" s="185">
        <f t="shared" si="11"/>
        <v>0</v>
      </c>
      <c r="K67" s="126">
        <f>K44-K66</f>
        <v>0</v>
      </c>
      <c r="L67" s="78"/>
    </row>
    <row r="68" spans="1:16" s="8" customFormat="1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P68" s="28"/>
    </row>
    <row r="70" spans="1:16" ht="30.5" customHeight="1">
      <c r="B70" s="253" t="s">
        <v>1070</v>
      </c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03"/>
      <c r="N70" s="203"/>
      <c r="O70" s="203"/>
      <c r="P70" s="203"/>
    </row>
    <row r="71" spans="1:16" s="8" customFormat="1" ht="16" thickBot="1"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</row>
    <row r="72" spans="1:16" ht="111.5" customHeight="1" thickBot="1">
      <c r="B72" s="207" t="s">
        <v>1132</v>
      </c>
      <c r="C72" s="167" t="s">
        <v>1121</v>
      </c>
      <c r="D72" s="173" t="s">
        <v>1122</v>
      </c>
      <c r="E72" s="166" t="s">
        <v>1144</v>
      </c>
      <c r="F72" s="166" t="s">
        <v>1123</v>
      </c>
      <c r="G72" s="154" t="s">
        <v>1135</v>
      </c>
      <c r="H72" s="154" t="s">
        <v>1134</v>
      </c>
      <c r="J72" s="208"/>
    </row>
    <row r="73" spans="1:16" ht="17" customHeight="1">
      <c r="A73" s="5"/>
      <c r="B73" s="198" t="str">
        <f t="shared" ref="B73:B82" si="12">IF(B9="- proszę wybrać -","-",B9)</f>
        <v>-</v>
      </c>
      <c r="C73" s="168">
        <f>K9</f>
        <v>0</v>
      </c>
      <c r="D73" s="163">
        <f>J9</f>
        <v>0</v>
      </c>
      <c r="E73" s="164">
        <f>K27</f>
        <v>0</v>
      </c>
      <c r="F73" s="163">
        <f>SUMIF(L$46:L$65,B9,K$46:K$65)</f>
        <v>0</v>
      </c>
      <c r="G73" s="165">
        <f>D73-E73-F73</f>
        <v>0</v>
      </c>
      <c r="H73" s="165">
        <f>C73-E73-F73</f>
        <v>0</v>
      </c>
    </row>
    <row r="74" spans="1:16" ht="17" customHeight="1">
      <c r="B74" s="199" t="str">
        <f t="shared" si="12"/>
        <v>-</v>
      </c>
      <c r="C74" s="168">
        <f t="shared" ref="C74:C82" si="13">K10</f>
        <v>0</v>
      </c>
      <c r="D74" s="163">
        <f t="shared" ref="D74:D82" si="14">J10</f>
        <v>0</v>
      </c>
      <c r="E74" s="164">
        <f t="shared" ref="E74:E82" si="15">K28</f>
        <v>0</v>
      </c>
      <c r="F74" s="163">
        <f t="shared" ref="F74:F82" si="16">SUMIF(L$46:L$65,B10,K$46:K$65)</f>
        <v>0</v>
      </c>
      <c r="G74" s="161">
        <f t="shared" ref="G74:G82" si="17">D74-E74-F74</f>
        <v>0</v>
      </c>
      <c r="H74" s="165">
        <f t="shared" ref="H74:H82" si="18">C74-E74-F74</f>
        <v>0</v>
      </c>
    </row>
    <row r="75" spans="1:16" ht="17" customHeight="1">
      <c r="B75" s="199" t="str">
        <f t="shared" si="12"/>
        <v>-</v>
      </c>
      <c r="C75" s="168">
        <f t="shared" si="13"/>
        <v>0</v>
      </c>
      <c r="D75" s="163">
        <f t="shared" si="14"/>
        <v>0</v>
      </c>
      <c r="E75" s="164">
        <f t="shared" si="15"/>
        <v>0</v>
      </c>
      <c r="F75" s="163">
        <f t="shared" si="16"/>
        <v>0</v>
      </c>
      <c r="G75" s="161">
        <f t="shared" si="17"/>
        <v>0</v>
      </c>
      <c r="H75" s="165">
        <f t="shared" si="18"/>
        <v>0</v>
      </c>
    </row>
    <row r="76" spans="1:16" ht="17" customHeight="1">
      <c r="B76" s="199" t="str">
        <f t="shared" si="12"/>
        <v>-</v>
      </c>
      <c r="C76" s="168">
        <f t="shared" si="13"/>
        <v>0</v>
      </c>
      <c r="D76" s="163">
        <f t="shared" si="14"/>
        <v>0</v>
      </c>
      <c r="E76" s="164">
        <f t="shared" si="15"/>
        <v>0</v>
      </c>
      <c r="F76" s="163">
        <f t="shared" si="16"/>
        <v>0</v>
      </c>
      <c r="G76" s="161">
        <f t="shared" si="17"/>
        <v>0</v>
      </c>
      <c r="H76" s="165">
        <f t="shared" si="18"/>
        <v>0</v>
      </c>
    </row>
    <row r="77" spans="1:16" ht="17" customHeight="1">
      <c r="B77" s="199" t="str">
        <f t="shared" si="12"/>
        <v>-</v>
      </c>
      <c r="C77" s="168">
        <f t="shared" si="13"/>
        <v>0</v>
      </c>
      <c r="D77" s="163">
        <f t="shared" si="14"/>
        <v>0</v>
      </c>
      <c r="E77" s="164">
        <f t="shared" si="15"/>
        <v>0</v>
      </c>
      <c r="F77" s="163">
        <f t="shared" si="16"/>
        <v>0</v>
      </c>
      <c r="G77" s="161">
        <f t="shared" si="17"/>
        <v>0</v>
      </c>
      <c r="H77" s="165">
        <f t="shared" si="18"/>
        <v>0</v>
      </c>
    </row>
    <row r="78" spans="1:16" ht="17" customHeight="1">
      <c r="B78" s="199" t="str">
        <f t="shared" si="12"/>
        <v>-</v>
      </c>
      <c r="C78" s="168">
        <f t="shared" si="13"/>
        <v>0</v>
      </c>
      <c r="D78" s="163">
        <f t="shared" si="14"/>
        <v>0</v>
      </c>
      <c r="E78" s="164">
        <f t="shared" si="15"/>
        <v>0</v>
      </c>
      <c r="F78" s="163">
        <f t="shared" si="16"/>
        <v>0</v>
      </c>
      <c r="G78" s="161">
        <f t="shared" si="17"/>
        <v>0</v>
      </c>
      <c r="H78" s="165">
        <f t="shared" si="18"/>
        <v>0</v>
      </c>
    </row>
    <row r="79" spans="1:16" ht="17" customHeight="1">
      <c r="B79" s="199" t="str">
        <f t="shared" si="12"/>
        <v>-</v>
      </c>
      <c r="C79" s="168">
        <f t="shared" si="13"/>
        <v>0</v>
      </c>
      <c r="D79" s="163">
        <f t="shared" si="14"/>
        <v>0</v>
      </c>
      <c r="E79" s="164">
        <f t="shared" si="15"/>
        <v>0</v>
      </c>
      <c r="F79" s="163">
        <f t="shared" si="16"/>
        <v>0</v>
      </c>
      <c r="G79" s="161">
        <f t="shared" si="17"/>
        <v>0</v>
      </c>
      <c r="H79" s="165">
        <f t="shared" si="18"/>
        <v>0</v>
      </c>
    </row>
    <row r="80" spans="1:16" ht="17" customHeight="1">
      <c r="B80" s="199" t="str">
        <f t="shared" si="12"/>
        <v>-</v>
      </c>
      <c r="C80" s="168">
        <f t="shared" si="13"/>
        <v>0</v>
      </c>
      <c r="D80" s="163">
        <f t="shared" si="14"/>
        <v>0</v>
      </c>
      <c r="E80" s="164">
        <f>K34</f>
        <v>0</v>
      </c>
      <c r="F80" s="163">
        <f t="shared" si="16"/>
        <v>0</v>
      </c>
      <c r="G80" s="161">
        <f t="shared" si="17"/>
        <v>0</v>
      </c>
      <c r="H80" s="165">
        <f t="shared" si="18"/>
        <v>0</v>
      </c>
    </row>
    <row r="81" spans="2:8" ht="17" customHeight="1">
      <c r="B81" s="199" t="str">
        <f t="shared" si="12"/>
        <v>-</v>
      </c>
      <c r="C81" s="168">
        <f t="shared" si="13"/>
        <v>0</v>
      </c>
      <c r="D81" s="163">
        <f t="shared" si="14"/>
        <v>0</v>
      </c>
      <c r="E81" s="164">
        <f t="shared" si="15"/>
        <v>0</v>
      </c>
      <c r="F81" s="163">
        <f t="shared" si="16"/>
        <v>0</v>
      </c>
      <c r="G81" s="161">
        <f t="shared" si="17"/>
        <v>0</v>
      </c>
      <c r="H81" s="165">
        <f t="shared" si="18"/>
        <v>0</v>
      </c>
    </row>
    <row r="82" spans="2:8" ht="17" customHeight="1" thickBot="1">
      <c r="B82" s="201" t="str">
        <f t="shared" si="12"/>
        <v>-</v>
      </c>
      <c r="C82" s="209">
        <f t="shared" si="13"/>
        <v>0</v>
      </c>
      <c r="D82" s="210">
        <f t="shared" si="14"/>
        <v>0</v>
      </c>
      <c r="E82" s="211">
        <f t="shared" si="15"/>
        <v>0</v>
      </c>
      <c r="F82" s="210">
        <f t="shared" si="16"/>
        <v>0</v>
      </c>
      <c r="G82" s="162">
        <f t="shared" si="17"/>
        <v>0</v>
      </c>
      <c r="H82" s="212">
        <f t="shared" si="18"/>
        <v>0</v>
      </c>
    </row>
    <row r="83" spans="2:8" ht="16" thickBot="1"/>
    <row r="84" spans="2:8" ht="87.5" customHeight="1" thickBot="1">
      <c r="B84" s="197" t="s">
        <v>702</v>
      </c>
      <c r="C84" s="155" t="s">
        <v>1124</v>
      </c>
      <c r="D84" s="153" t="s">
        <v>1125</v>
      </c>
      <c r="E84" s="330" t="s">
        <v>1126</v>
      </c>
      <c r="F84" s="331"/>
    </row>
    <row r="85" spans="2:8" ht="16.5" customHeight="1">
      <c r="B85" s="198" t="str">
        <f>Listy!C60</f>
        <v>-</v>
      </c>
      <c r="C85" s="156">
        <f>VLOOKUP(B85,Listy!$C$58:$G$71,5,0)</f>
        <v>0</v>
      </c>
      <c r="D85" s="169">
        <f t="shared" ref="D85:D96" si="19">SUMIF(B$46:B$65,B85,J$46:J$65)</f>
        <v>0</v>
      </c>
      <c r="E85" s="332">
        <f>C85-D85</f>
        <v>0</v>
      </c>
      <c r="F85" s="333"/>
    </row>
    <row r="86" spans="2:8" ht="16.5" customHeight="1">
      <c r="B86" s="199" t="str">
        <f>Listy!C61</f>
        <v>-</v>
      </c>
      <c r="C86" s="157">
        <f>VLOOKUP(B86,Listy!$C$58:$G$71,5,0)</f>
        <v>0</v>
      </c>
      <c r="D86" s="122">
        <f t="shared" si="19"/>
        <v>0</v>
      </c>
      <c r="E86" s="311">
        <f t="shared" ref="E86:E95" si="20">C86-D86</f>
        <v>0</v>
      </c>
      <c r="F86" s="312"/>
    </row>
    <row r="87" spans="2:8" ht="16.5" customHeight="1">
      <c r="B87" s="199" t="str">
        <f>Listy!C62</f>
        <v>-</v>
      </c>
      <c r="C87" s="157">
        <f>VLOOKUP(B87,Listy!$C$58:$G$71,5,0)</f>
        <v>0</v>
      </c>
      <c r="D87" s="122">
        <f t="shared" si="19"/>
        <v>0</v>
      </c>
      <c r="E87" s="311">
        <f t="shared" si="20"/>
        <v>0</v>
      </c>
      <c r="F87" s="312"/>
    </row>
    <row r="88" spans="2:8" ht="16.5" customHeight="1">
      <c r="B88" s="199" t="str">
        <f>Listy!C63</f>
        <v>-</v>
      </c>
      <c r="C88" s="157">
        <f>VLOOKUP(B88,Listy!$C$58:$G$71,5,0)</f>
        <v>0</v>
      </c>
      <c r="D88" s="122">
        <f t="shared" si="19"/>
        <v>0</v>
      </c>
      <c r="E88" s="311">
        <f t="shared" si="20"/>
        <v>0</v>
      </c>
      <c r="F88" s="312"/>
    </row>
    <row r="89" spans="2:8" ht="16.5" customHeight="1">
      <c r="B89" s="199" t="str">
        <f>Listy!C64</f>
        <v>-</v>
      </c>
      <c r="C89" s="157">
        <f>VLOOKUP(B89,Listy!$C$58:$G$71,5,0)</f>
        <v>0</v>
      </c>
      <c r="D89" s="122">
        <f t="shared" si="19"/>
        <v>0</v>
      </c>
      <c r="E89" s="311">
        <f t="shared" si="20"/>
        <v>0</v>
      </c>
      <c r="F89" s="312"/>
    </row>
    <row r="90" spans="2:8" ht="16.5" customHeight="1">
      <c r="B90" s="199" t="str">
        <f>Listy!C65</f>
        <v>-</v>
      </c>
      <c r="C90" s="157">
        <f>VLOOKUP(B90,Listy!$C$58:$G$71,5,0)</f>
        <v>0</v>
      </c>
      <c r="D90" s="122">
        <f t="shared" si="19"/>
        <v>0</v>
      </c>
      <c r="E90" s="311">
        <f t="shared" si="20"/>
        <v>0</v>
      </c>
      <c r="F90" s="312"/>
    </row>
    <row r="91" spans="2:8" ht="16.5" customHeight="1">
      <c r="B91" s="199" t="str">
        <f>Listy!C66</f>
        <v>-</v>
      </c>
      <c r="C91" s="157">
        <f>VLOOKUP(B91,Listy!$C$58:$G$71,5,0)</f>
        <v>0</v>
      </c>
      <c r="D91" s="122">
        <f t="shared" si="19"/>
        <v>0</v>
      </c>
      <c r="E91" s="311">
        <f t="shared" si="20"/>
        <v>0</v>
      </c>
      <c r="F91" s="312"/>
    </row>
    <row r="92" spans="2:8" ht="16.5" customHeight="1">
      <c r="B92" s="199" t="str">
        <f>Listy!C67</f>
        <v>-</v>
      </c>
      <c r="C92" s="157">
        <f>VLOOKUP(B92,Listy!$C$58:$G$71,5,0)</f>
        <v>0</v>
      </c>
      <c r="D92" s="122">
        <f t="shared" si="19"/>
        <v>0</v>
      </c>
      <c r="E92" s="311">
        <f t="shared" si="20"/>
        <v>0</v>
      </c>
      <c r="F92" s="312"/>
    </row>
    <row r="93" spans="2:8" ht="16.5" customHeight="1">
      <c r="B93" s="199" t="str">
        <f>Listy!C68</f>
        <v>-</v>
      </c>
      <c r="C93" s="157">
        <f>VLOOKUP(B93,Listy!$C$58:$G$71,5,0)</f>
        <v>0</v>
      </c>
      <c r="D93" s="122">
        <f t="shared" si="19"/>
        <v>0</v>
      </c>
      <c r="E93" s="311">
        <f t="shared" si="20"/>
        <v>0</v>
      </c>
      <c r="F93" s="312"/>
    </row>
    <row r="94" spans="2:8" ht="16.5" customHeight="1">
      <c r="B94" s="199" t="str">
        <f>Listy!C69</f>
        <v>-</v>
      </c>
      <c r="C94" s="157">
        <f>VLOOKUP(B94,Listy!$C$58:$G$71,5,0)</f>
        <v>0</v>
      </c>
      <c r="D94" s="122">
        <f t="shared" si="19"/>
        <v>0</v>
      </c>
      <c r="E94" s="311">
        <f t="shared" si="20"/>
        <v>0</v>
      </c>
      <c r="F94" s="312"/>
    </row>
    <row r="95" spans="2:8" ht="16.5" customHeight="1">
      <c r="B95" s="199" t="str">
        <f>Listy!C70</f>
        <v>-</v>
      </c>
      <c r="C95" s="157">
        <f>VLOOKUP(B95,Listy!$C$58:$G$71,5,0)</f>
        <v>0</v>
      </c>
      <c r="D95" s="122">
        <f t="shared" si="19"/>
        <v>0</v>
      </c>
      <c r="E95" s="311">
        <f t="shared" si="20"/>
        <v>0</v>
      </c>
      <c r="F95" s="312"/>
    </row>
    <row r="96" spans="2:8" ht="16.5" customHeight="1" thickBot="1">
      <c r="B96" s="200" t="str">
        <f>Listy!C71</f>
        <v>-</v>
      </c>
      <c r="C96" s="158">
        <f>VLOOKUP(B96,Listy!$C$58:$G$71,5,0)</f>
        <v>0</v>
      </c>
      <c r="D96" s="160">
        <f t="shared" si="19"/>
        <v>0</v>
      </c>
      <c r="E96" s="313">
        <f>C96-D96</f>
        <v>0</v>
      </c>
      <c r="F96" s="314"/>
    </row>
    <row r="97" spans="2:12" ht="16" thickBot="1">
      <c r="B97" s="193" t="s">
        <v>26</v>
      </c>
      <c r="C97" s="170">
        <f>SUM(C85:C96)</f>
        <v>0</v>
      </c>
      <c r="D97" s="171">
        <f>SUM(D85:D96)</f>
        <v>0</v>
      </c>
      <c r="E97" s="315">
        <f>SUM(E85:E96)</f>
        <v>0</v>
      </c>
      <c r="F97" s="316"/>
    </row>
    <row r="102" spans="2:12" ht="36" customHeight="1">
      <c r="B102" s="323" t="s">
        <v>701</v>
      </c>
      <c r="C102" s="323"/>
      <c r="D102" s="323"/>
      <c r="E102" s="62"/>
      <c r="F102" s="62"/>
      <c r="G102" s="62"/>
      <c r="I102" s="324" t="s">
        <v>1138</v>
      </c>
      <c r="J102" s="325"/>
      <c r="K102" s="325"/>
      <c r="L102" s="325"/>
    </row>
    <row r="108" spans="2:12" ht="18.5">
      <c r="B108" s="6" t="s">
        <v>1136</v>
      </c>
    </row>
    <row r="109" spans="2:12" ht="18.5">
      <c r="B109" s="6" t="s">
        <v>1137</v>
      </c>
    </row>
  </sheetData>
  <mergeCells count="28">
    <mergeCell ref="B22:L22"/>
    <mergeCell ref="B40:L40"/>
    <mergeCell ref="B4:L4"/>
    <mergeCell ref="B70:L70"/>
    <mergeCell ref="B43:B44"/>
    <mergeCell ref="L43:L45"/>
    <mergeCell ref="B102:D102"/>
    <mergeCell ref="I102:L102"/>
    <mergeCell ref="K7:K8"/>
    <mergeCell ref="B7:B8"/>
    <mergeCell ref="C7:J7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K25:K26"/>
    <mergeCell ref="B25:B26"/>
    <mergeCell ref="C25:J25"/>
  </mergeCells>
  <dataValidations count="3">
    <dataValidation type="list" allowBlank="1" showInputMessage="1" showErrorMessage="1" sqref="L46:L65" xr:uid="{00000000-0002-0000-0200-000000000000}">
      <formula1>ListaZadan2</formula1>
    </dataValidation>
    <dataValidation type="list" allowBlank="1" showInputMessage="1" showErrorMessage="1" sqref="B9:B18" xr:uid="{00000000-0002-0000-0200-000001000000}">
      <formula1>NrZadania</formula1>
    </dataValidation>
    <dataValidation type="list" allowBlank="1" showInputMessage="1" showErrorMessage="1" sqref="B46:B65" xr:uid="{00000000-0002-0000-0200-000002000000}">
      <formula1>Instalacje2</formula1>
    </dataValidation>
  </dataValidations>
  <pageMargins left="0.15748031496062992" right="0.15748031496062992" top="0.15748031496062992" bottom="0.15748031496062992" header="0.31496062992125984" footer="0.31496062992125984"/>
  <pageSetup paperSize="9" scale="48" fitToHeight="0" orientation="landscape" r:id="rId1"/>
  <headerFooter>
    <oddFooter>&amp;C&amp;P</oddFooter>
  </headerFooter>
  <ignoredErrors>
    <ignoredError sqref="C66:I66 C37:I3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2"/>
  <sheetViews>
    <sheetView topLeftCell="A32" workbookViewId="0">
      <selection activeCell="B60" sqref="B60"/>
    </sheetView>
  </sheetViews>
  <sheetFormatPr defaultColWidth="9.1796875" defaultRowHeight="14"/>
  <cols>
    <col min="1" max="1" width="18.1796875" style="80" bestFit="1" customWidth="1"/>
    <col min="2" max="2" width="26" style="80" customWidth="1"/>
    <col min="3" max="3" width="20.453125" style="80" customWidth="1"/>
    <col min="4" max="4" width="23.54296875" style="80" customWidth="1"/>
    <col min="5" max="5" width="26.453125" style="80" customWidth="1"/>
    <col min="6" max="6" width="13.1796875" style="80" customWidth="1"/>
    <col min="7" max="7" width="11.26953125" style="80" bestFit="1" customWidth="1"/>
    <col min="8" max="16384" width="9.1796875" style="80"/>
  </cols>
  <sheetData>
    <row r="2" spans="1:6">
      <c r="C2" s="80" t="s">
        <v>27</v>
      </c>
    </row>
    <row r="4" spans="1:6" ht="30" customHeight="1">
      <c r="A4" s="81" t="s">
        <v>28</v>
      </c>
      <c r="B4" s="81" t="s">
        <v>29</v>
      </c>
      <c r="C4" s="82" t="s">
        <v>30</v>
      </c>
      <c r="D4" s="83" t="s">
        <v>31</v>
      </c>
      <c r="E4" s="84" t="s">
        <v>712</v>
      </c>
      <c r="F4" s="85"/>
    </row>
    <row r="5" spans="1:6">
      <c r="A5" s="86" t="s">
        <v>0</v>
      </c>
      <c r="B5" s="87" t="s">
        <v>5</v>
      </c>
      <c r="C5" s="87" t="s">
        <v>5</v>
      </c>
      <c r="D5" s="87" t="s">
        <v>5</v>
      </c>
      <c r="E5" s="88"/>
      <c r="F5" s="89"/>
    </row>
    <row r="6" spans="1:6">
      <c r="A6" s="86" t="s">
        <v>57</v>
      </c>
      <c r="B6" s="87" t="s">
        <v>33</v>
      </c>
      <c r="C6" s="87" t="s">
        <v>34</v>
      </c>
      <c r="D6" s="91" t="s">
        <v>35</v>
      </c>
      <c r="E6" s="88"/>
      <c r="F6" s="89"/>
    </row>
    <row r="7" spans="1:6">
      <c r="A7" s="86" t="s">
        <v>58</v>
      </c>
      <c r="B7" s="87" t="s">
        <v>40</v>
      </c>
      <c r="C7" s="87" t="s">
        <v>37</v>
      </c>
      <c r="D7" s="91" t="s">
        <v>38</v>
      </c>
      <c r="E7" s="88"/>
      <c r="F7" s="89"/>
    </row>
    <row r="8" spans="1:6">
      <c r="A8" s="86" t="s">
        <v>59</v>
      </c>
      <c r="B8" s="87" t="s">
        <v>60</v>
      </c>
      <c r="C8" s="90"/>
      <c r="D8" s="91" t="s">
        <v>41</v>
      </c>
    </row>
    <row r="9" spans="1:6">
      <c r="A9" s="86" t="s">
        <v>32</v>
      </c>
      <c r="B9" s="87" t="s">
        <v>61</v>
      </c>
      <c r="C9" s="92"/>
      <c r="D9" s="93"/>
    </row>
    <row r="10" spans="1:6">
      <c r="A10" s="86" t="s">
        <v>36</v>
      </c>
      <c r="C10" s="92"/>
      <c r="D10" s="93"/>
    </row>
    <row r="11" spans="1:6">
      <c r="A11" s="86" t="s">
        <v>39</v>
      </c>
      <c r="C11" s="92"/>
    </row>
    <row r="12" spans="1:6">
      <c r="A12" s="86" t="s">
        <v>42</v>
      </c>
      <c r="C12" s="92"/>
    </row>
    <row r="13" spans="1:6">
      <c r="A13" s="86" t="s">
        <v>43</v>
      </c>
      <c r="C13" s="92"/>
    </row>
    <row r="15" spans="1:6" ht="15.5">
      <c r="B15" s="101"/>
    </row>
    <row r="16" spans="1:6" ht="15.5">
      <c r="B16" s="94"/>
    </row>
    <row r="17" spans="1:12" ht="15.5">
      <c r="B17" s="94"/>
    </row>
    <row r="18" spans="1:12" ht="15.5">
      <c r="B18" s="94"/>
    </row>
    <row r="19" spans="1:12" ht="15.5">
      <c r="A19" s="95"/>
      <c r="C19" s="94"/>
      <c r="D19" s="94"/>
      <c r="E19" s="94"/>
      <c r="F19" s="94"/>
      <c r="G19" s="94"/>
      <c r="H19" s="94"/>
      <c r="I19" s="94"/>
      <c r="J19" s="94"/>
      <c r="K19" s="96"/>
    </row>
    <row r="20" spans="1:12" ht="15.5">
      <c r="A20" s="95"/>
      <c r="C20" s="94"/>
      <c r="D20" s="94"/>
      <c r="E20" s="94"/>
      <c r="F20" s="94"/>
      <c r="G20" s="94"/>
      <c r="H20" s="94"/>
      <c r="I20" s="94"/>
      <c r="J20" s="94"/>
      <c r="K20" s="96"/>
    </row>
    <row r="21" spans="1:12" ht="15.5">
      <c r="B21" s="80" t="s">
        <v>44</v>
      </c>
      <c r="C21" s="94"/>
      <c r="D21" s="94"/>
      <c r="E21" s="94"/>
      <c r="F21" s="94"/>
      <c r="G21" s="94"/>
      <c r="H21" s="94"/>
      <c r="I21" s="94"/>
      <c r="J21" s="94"/>
      <c r="K21" s="96"/>
    </row>
    <row r="22" spans="1:12" ht="15.5">
      <c r="B22" s="97" t="s">
        <v>24</v>
      </c>
      <c r="C22" s="94"/>
      <c r="D22" s="94"/>
      <c r="E22" s="94"/>
      <c r="F22" s="94"/>
      <c r="G22" s="94"/>
      <c r="H22" s="94"/>
      <c r="I22" s="94"/>
      <c r="J22" s="94"/>
      <c r="K22" s="96"/>
    </row>
    <row r="23" spans="1:12" ht="93">
      <c r="B23" s="98" t="s">
        <v>45</v>
      </c>
    </row>
    <row r="24" spans="1:12" ht="15.5">
      <c r="B24" s="94" t="s">
        <v>46</v>
      </c>
    </row>
    <row r="25" spans="1:12" ht="15.5">
      <c r="B25" s="94" t="s">
        <v>47</v>
      </c>
    </row>
    <row r="26" spans="1:12" ht="15.5">
      <c r="B26" s="94" t="s">
        <v>48</v>
      </c>
    </row>
    <row r="27" spans="1:12" ht="15.75" customHeight="1">
      <c r="B27" s="94" t="s">
        <v>49</v>
      </c>
      <c r="C27" s="98"/>
      <c r="D27" s="98"/>
      <c r="E27" s="102"/>
      <c r="F27" s="98"/>
      <c r="G27" s="98"/>
      <c r="H27" s="98"/>
      <c r="I27" s="98"/>
      <c r="J27" s="98"/>
      <c r="K27" s="98"/>
      <c r="L27" s="98"/>
    </row>
    <row r="29" spans="1:12">
      <c r="A29" s="99">
        <v>0</v>
      </c>
    </row>
    <row r="30" spans="1:12">
      <c r="A30" s="99">
        <v>1</v>
      </c>
    </row>
    <row r="31" spans="1:12">
      <c r="A31" s="99">
        <v>2</v>
      </c>
      <c r="B31" s="80" t="s">
        <v>50</v>
      </c>
    </row>
    <row r="32" spans="1:12">
      <c r="A32" s="99">
        <v>3</v>
      </c>
      <c r="B32" s="80" t="s">
        <v>51</v>
      </c>
    </row>
    <row r="33" spans="1:2">
      <c r="A33" s="99">
        <v>4</v>
      </c>
      <c r="B33" s="80" t="s">
        <v>52</v>
      </c>
    </row>
    <row r="34" spans="1:2">
      <c r="A34" s="99">
        <v>5</v>
      </c>
      <c r="B34" s="80" t="s">
        <v>53</v>
      </c>
    </row>
    <row r="35" spans="1:2">
      <c r="B35" s="100" t="s">
        <v>54</v>
      </c>
    </row>
    <row r="36" spans="1:2">
      <c r="B36" s="80" t="s">
        <v>55</v>
      </c>
    </row>
    <row r="37" spans="1:2">
      <c r="B37" s="80" t="s">
        <v>56</v>
      </c>
    </row>
    <row r="42" spans="1:2">
      <c r="A42" s="80" t="s">
        <v>1067</v>
      </c>
    </row>
    <row r="43" spans="1:2">
      <c r="A43" s="103" t="s">
        <v>5</v>
      </c>
      <c r="B43" s="103" t="s">
        <v>5</v>
      </c>
    </row>
    <row r="44" spans="1:2">
      <c r="A44" s="103" t="s">
        <v>714</v>
      </c>
      <c r="B44" s="80" t="s">
        <v>714</v>
      </c>
    </row>
    <row r="45" spans="1:2">
      <c r="A45" s="80" t="str">
        <f>'C_Inne zadania'!B9</f>
        <v>- proszę wybrać -</v>
      </c>
      <c r="B45" s="113" t="str">
        <f>IF(A45="- proszę wybrać -","-",A45)</f>
        <v>-</v>
      </c>
    </row>
    <row r="46" spans="1:2">
      <c r="A46" s="80" t="str">
        <f>'C_Inne zadania'!B10</f>
        <v>- proszę wybrać -</v>
      </c>
      <c r="B46" s="113" t="str">
        <f t="shared" ref="B46:B54" si="0">IF(A46="- proszę wybrać -","-",A46)</f>
        <v>-</v>
      </c>
    </row>
    <row r="47" spans="1:2">
      <c r="A47" s="80" t="str">
        <f>'C_Inne zadania'!B11</f>
        <v>- proszę wybrać -</v>
      </c>
      <c r="B47" s="113" t="str">
        <f t="shared" si="0"/>
        <v>-</v>
      </c>
    </row>
    <row r="48" spans="1:2">
      <c r="A48" s="80" t="str">
        <f>'C_Inne zadania'!B12</f>
        <v>- proszę wybrać -</v>
      </c>
      <c r="B48" s="113" t="str">
        <f t="shared" si="0"/>
        <v>-</v>
      </c>
    </row>
    <row r="49" spans="1:7">
      <c r="A49" s="80" t="str">
        <f>'C_Inne zadania'!B13</f>
        <v>- proszę wybrać -</v>
      </c>
      <c r="B49" s="113" t="str">
        <f t="shared" si="0"/>
        <v>-</v>
      </c>
    </row>
    <row r="50" spans="1:7">
      <c r="A50" s="80" t="str">
        <f>'C_Inne zadania'!B14</f>
        <v>- proszę wybrać -</v>
      </c>
      <c r="B50" s="113" t="str">
        <f t="shared" si="0"/>
        <v>-</v>
      </c>
    </row>
    <row r="51" spans="1:7">
      <c r="A51" s="80" t="str">
        <f>'C_Inne zadania'!B15</f>
        <v>- proszę wybrać -</v>
      </c>
      <c r="B51" s="113" t="str">
        <f t="shared" si="0"/>
        <v>-</v>
      </c>
    </row>
    <row r="52" spans="1:7">
      <c r="A52" s="80" t="str">
        <f>'C_Inne zadania'!B16</f>
        <v>- proszę wybrać -</v>
      </c>
      <c r="B52" s="113" t="str">
        <f t="shared" si="0"/>
        <v>-</v>
      </c>
    </row>
    <row r="53" spans="1:7">
      <c r="A53" s="80" t="str">
        <f>'C_Inne zadania'!B17</f>
        <v>- proszę wybrać -</v>
      </c>
      <c r="B53" s="113" t="str">
        <f t="shared" si="0"/>
        <v>-</v>
      </c>
    </row>
    <row r="54" spans="1:7">
      <c r="A54" s="80" t="str">
        <f>'C_Inne zadania'!B18</f>
        <v>- proszę wybrać -</v>
      </c>
      <c r="B54" s="113" t="str">
        <f t="shared" si="0"/>
        <v>-</v>
      </c>
    </row>
    <row r="57" spans="1:7" ht="15" customHeight="1">
      <c r="A57" s="340" t="s">
        <v>1061</v>
      </c>
      <c r="B57" s="340"/>
      <c r="C57" s="340"/>
      <c r="D57" s="113" t="s">
        <v>1062</v>
      </c>
      <c r="E57" s="113" t="s">
        <v>1063</v>
      </c>
      <c r="F57" s="113" t="s">
        <v>1064</v>
      </c>
      <c r="G57" s="80" t="s">
        <v>1068</v>
      </c>
    </row>
    <row r="58" spans="1:7">
      <c r="A58" s="113">
        <v>0</v>
      </c>
      <c r="B58" s="114" t="s">
        <v>5</v>
      </c>
      <c r="C58" s="113" t="s">
        <v>5</v>
      </c>
      <c r="D58" s="114" t="s">
        <v>1066</v>
      </c>
      <c r="E58" s="114" t="s">
        <v>1066</v>
      </c>
      <c r="F58" s="114" t="s">
        <v>1066</v>
      </c>
    </row>
    <row r="59" spans="1:7">
      <c r="A59" s="113">
        <v>0</v>
      </c>
      <c r="B59" s="114" t="s">
        <v>714</v>
      </c>
      <c r="C59" s="113" t="s">
        <v>714</v>
      </c>
      <c r="D59" s="114" t="s">
        <v>1065</v>
      </c>
      <c r="E59" s="114" t="s">
        <v>1065</v>
      </c>
      <c r="F59" s="114" t="s">
        <v>1065</v>
      </c>
    </row>
    <row r="60" spans="1:7">
      <c r="A60" s="113">
        <v>1</v>
      </c>
      <c r="B60" s="113" t="str">
        <f>'B_Dotychczas wydane uprawnienia'!B22</f>
        <v>- proszę wybrać -</v>
      </c>
      <c r="C60" s="113" t="str">
        <f>IF(B60="- proszę wybrać -","-",B60)</f>
        <v>-</v>
      </c>
      <c r="D60" s="115">
        <f>'B_Dotychczas wydane uprawnienia'!D24</f>
        <v>0</v>
      </c>
      <c r="E60" s="115">
        <f>'B_Dotychczas wydane uprawnienia'!H24</f>
        <v>0</v>
      </c>
      <c r="F60" s="115">
        <f>'B_Dotychczas wydane uprawnienia'!K24</f>
        <v>0</v>
      </c>
      <c r="G60" s="121">
        <f>'B_Dotychczas wydane uprawnienia'!K35</f>
        <v>0</v>
      </c>
    </row>
    <row r="61" spans="1:7">
      <c r="A61" s="113">
        <v>2</v>
      </c>
      <c r="B61" s="113" t="str">
        <f>'B_Dotychczas wydane uprawnienia'!B39</f>
        <v>- proszę wybrać -</v>
      </c>
      <c r="C61" s="113" t="str">
        <f t="shared" ref="C61:C71" si="1">IF(B61="- proszę wybrać -","-",B61)</f>
        <v>-</v>
      </c>
      <c r="D61" s="113">
        <f>'B_Dotychczas wydane uprawnienia'!D41</f>
        <v>0</v>
      </c>
      <c r="E61" s="113">
        <f>'B_Dotychczas wydane uprawnienia'!H41</f>
        <v>0</v>
      </c>
      <c r="F61" s="113">
        <f>'B_Dotychczas wydane uprawnienia'!K41</f>
        <v>0</v>
      </c>
      <c r="G61" s="121">
        <f>'B_Dotychczas wydane uprawnienia'!K52</f>
        <v>0</v>
      </c>
    </row>
    <row r="62" spans="1:7">
      <c r="A62" s="113">
        <v>3</v>
      </c>
      <c r="B62" s="113" t="str">
        <f>'B_Dotychczas wydane uprawnienia'!B56</f>
        <v>- proszę wybrać -</v>
      </c>
      <c r="C62" s="113" t="str">
        <f t="shared" si="1"/>
        <v>-</v>
      </c>
      <c r="D62" s="113">
        <f>'B_Dotychczas wydane uprawnienia'!D58</f>
        <v>0</v>
      </c>
      <c r="E62" s="113">
        <f>'B_Dotychczas wydane uprawnienia'!H58</f>
        <v>0</v>
      </c>
      <c r="F62" s="113">
        <f>'B_Dotychczas wydane uprawnienia'!K58</f>
        <v>0</v>
      </c>
      <c r="G62" s="121">
        <f>'B_Dotychczas wydane uprawnienia'!K69</f>
        <v>0</v>
      </c>
    </row>
    <row r="63" spans="1:7">
      <c r="A63" s="113">
        <v>4</v>
      </c>
      <c r="B63" s="113" t="str">
        <f>'B_Dotychczas wydane uprawnienia'!B73</f>
        <v>- proszę wybrać -</v>
      </c>
      <c r="C63" s="113" t="str">
        <f t="shared" si="1"/>
        <v>-</v>
      </c>
      <c r="D63" s="113">
        <f>'B_Dotychczas wydane uprawnienia'!D75</f>
        <v>0</v>
      </c>
      <c r="E63" s="113">
        <f>'B_Dotychczas wydane uprawnienia'!H75</f>
        <v>0</v>
      </c>
      <c r="F63" s="113">
        <f>'B_Dotychczas wydane uprawnienia'!K75</f>
        <v>0</v>
      </c>
      <c r="G63" s="121">
        <f>'B_Dotychczas wydane uprawnienia'!K86</f>
        <v>0</v>
      </c>
    </row>
    <row r="64" spans="1:7">
      <c r="A64" s="113">
        <v>5</v>
      </c>
      <c r="B64" s="113" t="str">
        <f>'B_Dotychczas wydane uprawnienia'!B90</f>
        <v>- proszę wybrać -</v>
      </c>
      <c r="C64" s="113" t="str">
        <f t="shared" si="1"/>
        <v>-</v>
      </c>
      <c r="D64" s="113">
        <f>'B_Dotychczas wydane uprawnienia'!D92</f>
        <v>0</v>
      </c>
      <c r="E64" s="113">
        <f>'B_Dotychczas wydane uprawnienia'!H92</f>
        <v>0</v>
      </c>
      <c r="F64" s="113">
        <f>'B_Dotychczas wydane uprawnienia'!K92</f>
        <v>0</v>
      </c>
      <c r="G64" s="121">
        <f>'B_Dotychczas wydane uprawnienia'!K103</f>
        <v>0</v>
      </c>
    </row>
    <row r="65" spans="1:7">
      <c r="A65" s="113">
        <v>6</v>
      </c>
      <c r="B65" s="113" t="str">
        <f>'B_Dotychczas wydane uprawnienia'!B107</f>
        <v>- proszę wybrać -</v>
      </c>
      <c r="C65" s="113" t="str">
        <f t="shared" si="1"/>
        <v>-</v>
      </c>
      <c r="D65" s="113">
        <f>'B_Dotychczas wydane uprawnienia'!D109</f>
        <v>0</v>
      </c>
      <c r="E65" s="113">
        <f>'B_Dotychczas wydane uprawnienia'!H109</f>
        <v>0</v>
      </c>
      <c r="F65" s="113">
        <f>'B_Dotychczas wydane uprawnienia'!K109</f>
        <v>0</v>
      </c>
      <c r="G65" s="121">
        <f>'B_Dotychczas wydane uprawnienia'!K120</f>
        <v>0</v>
      </c>
    </row>
    <row r="66" spans="1:7">
      <c r="A66" s="113">
        <v>7</v>
      </c>
      <c r="B66" s="113" t="str">
        <f>'B_Dotychczas wydane uprawnienia'!B124</f>
        <v>- proszę wybrać -</v>
      </c>
      <c r="C66" s="113" t="str">
        <f t="shared" si="1"/>
        <v>-</v>
      </c>
      <c r="D66" s="113">
        <f>'B_Dotychczas wydane uprawnienia'!D126</f>
        <v>0</v>
      </c>
      <c r="E66" s="113">
        <f>'B_Dotychczas wydane uprawnienia'!H126</f>
        <v>0</v>
      </c>
      <c r="F66" s="113">
        <f>'B_Dotychczas wydane uprawnienia'!K126</f>
        <v>0</v>
      </c>
      <c r="G66" s="121">
        <f>'B_Dotychczas wydane uprawnienia'!K137</f>
        <v>0</v>
      </c>
    </row>
    <row r="67" spans="1:7">
      <c r="A67" s="113">
        <v>8</v>
      </c>
      <c r="B67" s="113" t="str">
        <f>'B_Dotychczas wydane uprawnienia'!B141</f>
        <v>- proszę wybrać -</v>
      </c>
      <c r="C67" s="113" t="str">
        <f t="shared" si="1"/>
        <v>-</v>
      </c>
      <c r="D67" s="113">
        <f>'B_Dotychczas wydane uprawnienia'!D143</f>
        <v>0</v>
      </c>
      <c r="E67" s="113">
        <f>'B_Dotychczas wydane uprawnienia'!H143</f>
        <v>0</v>
      </c>
      <c r="F67" s="113">
        <f>'B_Dotychczas wydane uprawnienia'!K143</f>
        <v>0</v>
      </c>
      <c r="G67" s="121">
        <f>'B_Dotychczas wydane uprawnienia'!K154</f>
        <v>0</v>
      </c>
    </row>
    <row r="68" spans="1:7">
      <c r="A68" s="113">
        <v>9</v>
      </c>
      <c r="B68" s="113" t="str">
        <f>'B_Dotychczas wydane uprawnienia'!B158</f>
        <v>- proszę wybrać -</v>
      </c>
      <c r="C68" s="113" t="str">
        <f t="shared" si="1"/>
        <v>-</v>
      </c>
      <c r="D68" s="113">
        <f>'B_Dotychczas wydane uprawnienia'!D160</f>
        <v>0</v>
      </c>
      <c r="E68" s="113">
        <f>'B_Dotychczas wydane uprawnienia'!H160</f>
        <v>0</v>
      </c>
      <c r="F68" s="113">
        <f>'B_Dotychczas wydane uprawnienia'!K160</f>
        <v>0</v>
      </c>
      <c r="G68" s="121">
        <f>'B_Dotychczas wydane uprawnienia'!K171</f>
        <v>0</v>
      </c>
    </row>
    <row r="69" spans="1:7">
      <c r="A69" s="113">
        <v>10</v>
      </c>
      <c r="B69" s="113" t="str">
        <f>'B_Dotychczas wydane uprawnienia'!B175</f>
        <v>- proszę wybrać -</v>
      </c>
      <c r="C69" s="113" t="str">
        <f t="shared" si="1"/>
        <v>-</v>
      </c>
      <c r="D69" s="113">
        <f>'B_Dotychczas wydane uprawnienia'!D177</f>
        <v>0</v>
      </c>
      <c r="E69" s="113">
        <f>'B_Dotychczas wydane uprawnienia'!H177</f>
        <v>0</v>
      </c>
      <c r="F69" s="113">
        <f>'B_Dotychczas wydane uprawnienia'!K177</f>
        <v>0</v>
      </c>
      <c r="G69" s="121">
        <f>'B_Dotychczas wydane uprawnienia'!K188</f>
        <v>0</v>
      </c>
    </row>
    <row r="70" spans="1:7">
      <c r="A70" s="113">
        <v>11</v>
      </c>
      <c r="B70" s="113" t="str">
        <f>'B_Dotychczas wydane uprawnienia'!B192</f>
        <v>- proszę wybrać -</v>
      </c>
      <c r="C70" s="113" t="str">
        <f t="shared" si="1"/>
        <v>-</v>
      </c>
      <c r="D70" s="113">
        <f>'B_Dotychczas wydane uprawnienia'!D194</f>
        <v>0</v>
      </c>
      <c r="E70" s="113">
        <f>'B_Dotychczas wydane uprawnienia'!H194</f>
        <v>0</v>
      </c>
      <c r="F70" s="113">
        <f>'B_Dotychczas wydane uprawnienia'!K194</f>
        <v>0</v>
      </c>
      <c r="G70" s="121">
        <f>'B_Dotychczas wydane uprawnienia'!K205</f>
        <v>0</v>
      </c>
    </row>
    <row r="71" spans="1:7">
      <c r="A71" s="113">
        <v>12</v>
      </c>
      <c r="B71" s="113" t="str">
        <f>'B_Dotychczas wydane uprawnienia'!B209</f>
        <v>- proszę wybrać -</v>
      </c>
      <c r="C71" s="113" t="str">
        <f t="shared" si="1"/>
        <v>-</v>
      </c>
      <c r="D71" s="113">
        <f>'B_Dotychczas wydane uprawnienia'!D211</f>
        <v>0</v>
      </c>
      <c r="E71" s="113">
        <f>'B_Dotychczas wydane uprawnienia'!H211</f>
        <v>0</v>
      </c>
      <c r="F71" s="113">
        <f>'B_Dotychczas wydane uprawnienia'!K211</f>
        <v>0</v>
      </c>
      <c r="G71" s="121">
        <f>'B_Dotychczas wydane uprawnienia'!K222</f>
        <v>0</v>
      </c>
    </row>
    <row r="72" spans="1:7">
      <c r="D72" s="97"/>
    </row>
  </sheetData>
  <mergeCells count="1">
    <mergeCell ref="A57:C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6"/>
  <sheetViews>
    <sheetView workbookViewId="0">
      <selection activeCell="T14" sqref="T14"/>
    </sheetView>
  </sheetViews>
  <sheetFormatPr defaultColWidth="9.1796875" defaultRowHeight="14"/>
  <cols>
    <col min="1" max="15" width="9.1796875" style="32"/>
    <col min="16" max="16" width="11.81640625" style="105" customWidth="1"/>
    <col min="17" max="17" width="11.26953125" style="32" bestFit="1" customWidth="1"/>
    <col min="18" max="16384" width="9.1796875" style="32"/>
  </cols>
  <sheetData>
    <row r="1" spans="1:17" ht="23.25" customHeight="1">
      <c r="A1" s="32" t="s">
        <v>63</v>
      </c>
    </row>
    <row r="2" spans="1:17" ht="20.25" customHeight="1"/>
    <row r="3" spans="1:17">
      <c r="A3" s="347" t="s">
        <v>64</v>
      </c>
      <c r="B3" s="347" t="s">
        <v>65</v>
      </c>
      <c r="C3" s="347" t="s">
        <v>19</v>
      </c>
      <c r="D3" s="347" t="s">
        <v>66</v>
      </c>
      <c r="E3" s="347" t="s">
        <v>67</v>
      </c>
      <c r="F3" s="341" t="s">
        <v>68</v>
      </c>
      <c r="G3" s="342"/>
      <c r="H3" s="342"/>
      <c r="I3" s="342"/>
      <c r="J3" s="342"/>
      <c r="K3" s="342"/>
      <c r="L3" s="342"/>
      <c r="M3" s="343"/>
    </row>
    <row r="4" spans="1:17" ht="30.75" customHeight="1">
      <c r="A4" s="348"/>
      <c r="B4" s="348"/>
      <c r="C4" s="348"/>
      <c r="D4" s="348"/>
      <c r="E4" s="348"/>
      <c r="F4" s="33">
        <v>2013</v>
      </c>
      <c r="G4" s="33">
        <v>2014</v>
      </c>
      <c r="H4" s="33">
        <v>2015</v>
      </c>
      <c r="I4" s="33">
        <v>2016</v>
      </c>
      <c r="J4" s="33">
        <v>2017</v>
      </c>
      <c r="K4" s="33">
        <v>2018</v>
      </c>
      <c r="L4" s="33">
        <v>2019</v>
      </c>
      <c r="M4" s="33">
        <v>2020</v>
      </c>
      <c r="P4" s="106" t="s">
        <v>715</v>
      </c>
    </row>
    <row r="5" spans="1:17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22</v>
      </c>
      <c r="G5" s="34">
        <v>23</v>
      </c>
      <c r="H5" s="34">
        <v>24</v>
      </c>
      <c r="I5" s="34">
        <v>25</v>
      </c>
      <c r="J5" s="34">
        <v>26</v>
      </c>
      <c r="K5" s="34">
        <v>27</v>
      </c>
      <c r="L5" s="34">
        <v>28</v>
      </c>
      <c r="M5" s="34">
        <v>29</v>
      </c>
    </row>
    <row r="6" spans="1:17">
      <c r="A6" s="344" t="s">
        <v>69</v>
      </c>
      <c r="B6" s="345"/>
      <c r="C6" s="345"/>
      <c r="D6" s="345"/>
      <c r="E6" s="346"/>
      <c r="F6" s="35">
        <v>77816762</v>
      </c>
      <c r="G6" s="36">
        <v>72258416</v>
      </c>
      <c r="H6" s="35">
        <v>66700077</v>
      </c>
      <c r="I6" s="36">
        <v>60030069</v>
      </c>
      <c r="J6" s="36">
        <v>52248393</v>
      </c>
      <c r="K6" s="35">
        <v>43355052</v>
      </c>
      <c r="L6" s="35">
        <v>32238368</v>
      </c>
      <c r="M6" s="37">
        <v>0</v>
      </c>
    </row>
    <row r="7" spans="1:17" ht="14.5">
      <c r="A7" s="38"/>
      <c r="B7" s="38"/>
      <c r="C7" s="38"/>
      <c r="D7" s="38"/>
      <c r="E7" s="38"/>
      <c r="F7" s="39">
        <v>77816756</v>
      </c>
      <c r="G7" s="39">
        <v>72258416</v>
      </c>
      <c r="H7" s="39">
        <v>66700076</v>
      </c>
      <c r="I7" s="39">
        <v>60030069</v>
      </c>
      <c r="J7" s="39">
        <v>52248393</v>
      </c>
      <c r="K7" s="39">
        <v>43355049</v>
      </c>
      <c r="L7" s="39">
        <v>32238370</v>
      </c>
      <c r="M7" s="40">
        <v>0</v>
      </c>
    </row>
    <row r="8" spans="1:17" ht="14.5">
      <c r="A8" s="41" t="s">
        <v>5</v>
      </c>
      <c r="B8" s="42" t="s">
        <v>70</v>
      </c>
      <c r="C8" s="42" t="s">
        <v>70</v>
      </c>
      <c r="D8" s="42" t="s">
        <v>70</v>
      </c>
      <c r="E8" s="42" t="s">
        <v>70</v>
      </c>
      <c r="F8" s="43" t="s">
        <v>71</v>
      </c>
      <c r="G8" s="43" t="s">
        <v>71</v>
      </c>
      <c r="H8" s="43" t="s">
        <v>71</v>
      </c>
      <c r="I8" s="43" t="s">
        <v>71</v>
      </c>
      <c r="J8" s="43" t="s">
        <v>71</v>
      </c>
      <c r="K8" s="43" t="s">
        <v>71</v>
      </c>
      <c r="L8" s="43" t="s">
        <v>71</v>
      </c>
      <c r="M8" s="43" t="s">
        <v>71</v>
      </c>
      <c r="P8" s="107" t="s">
        <v>5</v>
      </c>
    </row>
    <row r="9" spans="1:17" ht="21">
      <c r="A9" s="44" t="s">
        <v>72</v>
      </c>
      <c r="B9" s="44" t="s">
        <v>73</v>
      </c>
      <c r="C9" s="45" t="s">
        <v>74</v>
      </c>
      <c r="D9" s="45" t="s">
        <v>75</v>
      </c>
      <c r="E9" s="45" t="s">
        <v>76</v>
      </c>
      <c r="F9" s="46">
        <v>3837634</v>
      </c>
      <c r="G9" s="46">
        <v>3547498</v>
      </c>
      <c r="H9" s="46">
        <v>3083433</v>
      </c>
      <c r="I9" s="46">
        <v>2346156</v>
      </c>
      <c r="J9" s="46">
        <v>1775386</v>
      </c>
      <c r="K9" s="46">
        <v>1414640</v>
      </c>
      <c r="L9" s="46">
        <v>1051912</v>
      </c>
      <c r="M9" s="47">
        <v>0</v>
      </c>
      <c r="P9" s="108" t="s">
        <v>714</v>
      </c>
      <c r="Q9" s="104"/>
    </row>
    <row r="10" spans="1:17" ht="21">
      <c r="A10" s="44" t="s">
        <v>77</v>
      </c>
      <c r="B10" s="44" t="s">
        <v>78</v>
      </c>
      <c r="C10" s="45" t="s">
        <v>79</v>
      </c>
      <c r="D10" s="45" t="s">
        <v>80</v>
      </c>
      <c r="E10" s="45" t="s">
        <v>76</v>
      </c>
      <c r="F10" s="46">
        <v>6709155</v>
      </c>
      <c r="G10" s="46">
        <v>6201924</v>
      </c>
      <c r="H10" s="46">
        <v>5390621</v>
      </c>
      <c r="I10" s="46">
        <v>4101675</v>
      </c>
      <c r="J10" s="46">
        <v>3103824</v>
      </c>
      <c r="K10" s="46">
        <v>2473149</v>
      </c>
      <c r="L10" s="46">
        <v>1839008</v>
      </c>
      <c r="M10" s="47">
        <v>0</v>
      </c>
      <c r="P10" s="105" t="s">
        <v>711</v>
      </c>
    </row>
    <row r="11" spans="1:17" ht="21">
      <c r="A11" s="44" t="s">
        <v>81</v>
      </c>
      <c r="B11" s="44" t="s">
        <v>82</v>
      </c>
      <c r="C11" s="45" t="s">
        <v>83</v>
      </c>
      <c r="D11" s="45" t="s">
        <v>84</v>
      </c>
      <c r="E11" s="45" t="s">
        <v>85</v>
      </c>
      <c r="F11" s="46">
        <v>5428606</v>
      </c>
      <c r="G11" s="46">
        <v>5018189</v>
      </c>
      <c r="H11" s="46">
        <v>4361736</v>
      </c>
      <c r="I11" s="46">
        <v>3318805</v>
      </c>
      <c r="J11" s="46">
        <v>2511410</v>
      </c>
      <c r="K11" s="46">
        <v>2001109</v>
      </c>
      <c r="L11" s="46">
        <v>1488004</v>
      </c>
      <c r="M11" s="47">
        <v>0</v>
      </c>
      <c r="P11" s="105" t="s">
        <v>713</v>
      </c>
    </row>
    <row r="12" spans="1:17" ht="21">
      <c r="A12" s="44" t="s">
        <v>86</v>
      </c>
      <c r="B12" s="44" t="s">
        <v>87</v>
      </c>
      <c r="C12" s="45" t="s">
        <v>88</v>
      </c>
      <c r="D12" s="45" t="s">
        <v>89</v>
      </c>
      <c r="E12" s="45" t="s">
        <v>90</v>
      </c>
      <c r="F12" s="46">
        <v>2696073</v>
      </c>
      <c r="G12" s="46">
        <v>2492243</v>
      </c>
      <c r="H12" s="46">
        <v>2166221</v>
      </c>
      <c r="I12" s="46">
        <v>1648258</v>
      </c>
      <c r="J12" s="46">
        <v>1247271</v>
      </c>
      <c r="K12" s="46">
        <v>993835</v>
      </c>
      <c r="L12" s="46">
        <v>739005</v>
      </c>
      <c r="M12" s="47">
        <v>0</v>
      </c>
      <c r="P12" s="105" t="s">
        <v>716</v>
      </c>
    </row>
    <row r="13" spans="1:17" ht="21">
      <c r="A13" s="44" t="s">
        <v>91</v>
      </c>
      <c r="B13" s="44" t="s">
        <v>92</v>
      </c>
      <c r="C13" s="45" t="s">
        <v>93</v>
      </c>
      <c r="D13" s="45" t="s">
        <v>94</v>
      </c>
      <c r="E13" s="45" t="s">
        <v>95</v>
      </c>
      <c r="F13" s="46">
        <v>4754073</v>
      </c>
      <c r="G13" s="46">
        <v>4394652</v>
      </c>
      <c r="H13" s="46">
        <v>3819767</v>
      </c>
      <c r="I13" s="46">
        <v>2906426</v>
      </c>
      <c r="J13" s="46">
        <v>2199354</v>
      </c>
      <c r="K13" s="46">
        <v>1752461</v>
      </c>
      <c r="L13" s="46">
        <v>1303112</v>
      </c>
      <c r="M13" s="47">
        <v>0</v>
      </c>
      <c r="P13" s="105" t="s">
        <v>717</v>
      </c>
    </row>
    <row r="14" spans="1:17" ht="21">
      <c r="A14" s="44" t="s">
        <v>96</v>
      </c>
      <c r="B14" s="44" t="s">
        <v>97</v>
      </c>
      <c r="C14" s="45" t="s">
        <v>98</v>
      </c>
      <c r="D14" s="45" t="s">
        <v>99</v>
      </c>
      <c r="E14" s="45" t="s">
        <v>100</v>
      </c>
      <c r="F14" s="46">
        <v>1427662</v>
      </c>
      <c r="G14" s="46">
        <v>1319727</v>
      </c>
      <c r="H14" s="46">
        <v>1147087</v>
      </c>
      <c r="I14" s="46">
        <v>872808</v>
      </c>
      <c r="J14" s="46">
        <v>660473</v>
      </c>
      <c r="K14" s="46">
        <v>526269</v>
      </c>
      <c r="L14" s="46">
        <v>391328</v>
      </c>
      <c r="M14" s="47">
        <v>0</v>
      </c>
      <c r="P14" s="105" t="s">
        <v>718</v>
      </c>
    </row>
    <row r="15" spans="1:17" ht="31.5">
      <c r="A15" s="44" t="s">
        <v>101</v>
      </c>
      <c r="B15" s="44" t="s">
        <v>102</v>
      </c>
      <c r="C15" s="45" t="s">
        <v>103</v>
      </c>
      <c r="D15" s="45" t="s">
        <v>104</v>
      </c>
      <c r="E15" s="45" t="s">
        <v>105</v>
      </c>
      <c r="F15" s="46">
        <v>540357</v>
      </c>
      <c r="G15" s="46">
        <v>499504</v>
      </c>
      <c r="H15" s="46">
        <v>434162</v>
      </c>
      <c r="I15" s="46">
        <v>330350</v>
      </c>
      <c r="J15" s="46">
        <v>249983</v>
      </c>
      <c r="K15" s="46">
        <v>199188</v>
      </c>
      <c r="L15" s="46">
        <v>148114</v>
      </c>
      <c r="M15" s="47">
        <v>0</v>
      </c>
      <c r="P15" s="105" t="s">
        <v>719</v>
      </c>
    </row>
    <row r="16" spans="1:17" ht="52.5">
      <c r="A16" s="44" t="s">
        <v>106</v>
      </c>
      <c r="B16" s="44" t="s">
        <v>107</v>
      </c>
      <c r="C16" s="45" t="s">
        <v>108</v>
      </c>
      <c r="D16" s="45" t="s">
        <v>109</v>
      </c>
      <c r="E16" s="45" t="s">
        <v>105</v>
      </c>
      <c r="F16" s="46">
        <v>3117300</v>
      </c>
      <c r="G16" s="46">
        <v>2881624</v>
      </c>
      <c r="H16" s="46">
        <v>2504665</v>
      </c>
      <c r="I16" s="46">
        <v>1905777</v>
      </c>
      <c r="J16" s="46">
        <v>1442142</v>
      </c>
      <c r="K16" s="46">
        <v>1149109</v>
      </c>
      <c r="L16" s="46">
        <v>854465</v>
      </c>
      <c r="M16" s="47">
        <v>0</v>
      </c>
      <c r="P16" s="105" t="s">
        <v>720</v>
      </c>
    </row>
    <row r="17" spans="1:16" ht="31.5">
      <c r="A17" s="44" t="s">
        <v>110</v>
      </c>
      <c r="B17" s="44" t="s">
        <v>111</v>
      </c>
      <c r="C17" s="45" t="s">
        <v>112</v>
      </c>
      <c r="D17" s="45" t="s">
        <v>109</v>
      </c>
      <c r="E17" s="45" t="s">
        <v>105</v>
      </c>
      <c r="F17" s="46">
        <v>179118</v>
      </c>
      <c r="G17" s="46">
        <v>165576</v>
      </c>
      <c r="H17" s="46">
        <v>143916</v>
      </c>
      <c r="I17" s="46">
        <v>109505</v>
      </c>
      <c r="J17" s="46">
        <v>82865</v>
      </c>
      <c r="K17" s="46">
        <v>66027</v>
      </c>
      <c r="L17" s="46">
        <v>49097</v>
      </c>
      <c r="M17" s="47">
        <v>0</v>
      </c>
      <c r="P17" s="105" t="s">
        <v>721</v>
      </c>
    </row>
    <row r="18" spans="1:16" ht="52.5">
      <c r="A18" s="44" t="s">
        <v>113</v>
      </c>
      <c r="B18" s="44" t="s">
        <v>114</v>
      </c>
      <c r="C18" s="45" t="s">
        <v>115</v>
      </c>
      <c r="D18" s="45" t="s">
        <v>109</v>
      </c>
      <c r="E18" s="45" t="s">
        <v>105</v>
      </c>
      <c r="F18" s="46">
        <v>425913</v>
      </c>
      <c r="G18" s="46">
        <v>393713</v>
      </c>
      <c r="H18" s="46">
        <v>342210</v>
      </c>
      <c r="I18" s="46">
        <v>260384</v>
      </c>
      <c r="J18" s="46">
        <v>197038</v>
      </c>
      <c r="K18" s="46">
        <v>157001</v>
      </c>
      <c r="L18" s="46">
        <v>116745</v>
      </c>
      <c r="M18" s="47">
        <v>0</v>
      </c>
      <c r="P18" s="105" t="s">
        <v>722</v>
      </c>
    </row>
    <row r="19" spans="1:16" ht="21">
      <c r="A19" s="44" t="s">
        <v>116</v>
      </c>
      <c r="B19" s="44" t="s">
        <v>117</v>
      </c>
      <c r="C19" s="45" t="s">
        <v>118</v>
      </c>
      <c r="D19" s="45" t="s">
        <v>109</v>
      </c>
      <c r="E19" s="45" t="s">
        <v>105</v>
      </c>
      <c r="F19" s="46">
        <v>2747767</v>
      </c>
      <c r="G19" s="46">
        <v>2540028</v>
      </c>
      <c r="H19" s="46">
        <v>2207755</v>
      </c>
      <c r="I19" s="46">
        <v>1679861</v>
      </c>
      <c r="J19" s="46">
        <v>1271186</v>
      </c>
      <c r="K19" s="46">
        <v>1012890</v>
      </c>
      <c r="L19" s="46">
        <v>753175</v>
      </c>
      <c r="M19" s="47">
        <v>0</v>
      </c>
      <c r="P19" s="105" t="s">
        <v>723</v>
      </c>
    </row>
    <row r="20" spans="1:16" ht="21">
      <c r="A20" s="44" t="s">
        <v>119</v>
      </c>
      <c r="B20" s="44" t="s">
        <v>120</v>
      </c>
      <c r="C20" s="45" t="s">
        <v>121</v>
      </c>
      <c r="D20" s="45" t="s">
        <v>109</v>
      </c>
      <c r="E20" s="45" t="s">
        <v>105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7">
        <v>0</v>
      </c>
      <c r="P20" s="105" t="s">
        <v>724</v>
      </c>
    </row>
    <row r="21" spans="1:16" ht="21">
      <c r="A21" s="44" t="s">
        <v>122</v>
      </c>
      <c r="B21" s="44" t="s">
        <v>123</v>
      </c>
      <c r="C21" s="45" t="s">
        <v>124</v>
      </c>
      <c r="D21" s="45" t="s">
        <v>109</v>
      </c>
      <c r="E21" s="45" t="s">
        <v>105</v>
      </c>
      <c r="F21" s="46">
        <v>3148844</v>
      </c>
      <c r="G21" s="46">
        <v>2910783</v>
      </c>
      <c r="H21" s="46">
        <v>2530009</v>
      </c>
      <c r="I21" s="46">
        <v>1925061</v>
      </c>
      <c r="J21" s="46">
        <v>1456735</v>
      </c>
      <c r="K21" s="46">
        <v>1160736</v>
      </c>
      <c r="L21" s="46">
        <v>863112</v>
      </c>
      <c r="M21" s="47">
        <v>0</v>
      </c>
      <c r="P21" s="105" t="s">
        <v>725</v>
      </c>
    </row>
    <row r="22" spans="1:16" ht="21">
      <c r="A22" s="44" t="s">
        <v>125</v>
      </c>
      <c r="B22" s="44" t="s">
        <v>126</v>
      </c>
      <c r="C22" s="45" t="s">
        <v>127</v>
      </c>
      <c r="D22" s="45" t="s">
        <v>109</v>
      </c>
      <c r="E22" s="45" t="s">
        <v>105</v>
      </c>
      <c r="F22" s="46">
        <v>1489496</v>
      </c>
      <c r="G22" s="46">
        <v>1376886</v>
      </c>
      <c r="H22" s="46">
        <v>1196769</v>
      </c>
      <c r="I22" s="46">
        <v>910611</v>
      </c>
      <c r="J22" s="46">
        <v>689078</v>
      </c>
      <c r="K22" s="46">
        <v>549063</v>
      </c>
      <c r="L22" s="46">
        <v>408277</v>
      </c>
      <c r="M22" s="47">
        <v>0</v>
      </c>
      <c r="P22" s="105" t="s">
        <v>726</v>
      </c>
    </row>
    <row r="23" spans="1:16" ht="31.5">
      <c r="A23" s="44" t="s">
        <v>128</v>
      </c>
      <c r="B23" s="44" t="s">
        <v>129</v>
      </c>
      <c r="C23" s="45" t="s">
        <v>130</v>
      </c>
      <c r="D23" s="45" t="s">
        <v>80</v>
      </c>
      <c r="E23" s="45" t="s">
        <v>76</v>
      </c>
      <c r="F23" s="46">
        <v>2622214</v>
      </c>
      <c r="G23" s="46">
        <v>2423967</v>
      </c>
      <c r="H23" s="46">
        <v>2106877</v>
      </c>
      <c r="I23" s="46">
        <v>1603104</v>
      </c>
      <c r="J23" s="46">
        <v>1213102</v>
      </c>
      <c r="K23" s="46">
        <v>966608</v>
      </c>
      <c r="L23" s="46">
        <v>718760</v>
      </c>
      <c r="M23" s="47">
        <v>0</v>
      </c>
      <c r="P23" s="105" t="s">
        <v>727</v>
      </c>
    </row>
    <row r="24" spans="1:16" ht="31.5">
      <c r="A24" s="44" t="s">
        <v>131</v>
      </c>
      <c r="B24" s="44" t="s">
        <v>132</v>
      </c>
      <c r="C24" s="45" t="s">
        <v>133</v>
      </c>
      <c r="D24" s="45" t="s">
        <v>80</v>
      </c>
      <c r="E24" s="45" t="s">
        <v>76</v>
      </c>
      <c r="F24" s="46">
        <v>262954</v>
      </c>
      <c r="G24" s="46">
        <v>243074</v>
      </c>
      <c r="H24" s="46">
        <v>211276</v>
      </c>
      <c r="I24" s="46">
        <v>160758</v>
      </c>
      <c r="J24" s="46">
        <v>121649</v>
      </c>
      <c r="K24" s="46">
        <v>96931</v>
      </c>
      <c r="L24" s="46">
        <v>72077</v>
      </c>
      <c r="M24" s="47">
        <v>0</v>
      </c>
      <c r="P24" s="105" t="s">
        <v>728</v>
      </c>
    </row>
    <row r="25" spans="1:16" ht="21">
      <c r="A25" s="44" t="s">
        <v>134</v>
      </c>
      <c r="B25" s="44" t="s">
        <v>135</v>
      </c>
      <c r="C25" s="45" t="s">
        <v>136</v>
      </c>
      <c r="D25" s="45" t="s">
        <v>80</v>
      </c>
      <c r="E25" s="45" t="s">
        <v>76</v>
      </c>
      <c r="F25" s="46">
        <v>61801</v>
      </c>
      <c r="G25" s="46">
        <v>57129</v>
      </c>
      <c r="H25" s="46">
        <v>49655</v>
      </c>
      <c r="I25" s="46">
        <v>37782</v>
      </c>
      <c r="J25" s="46">
        <v>28591</v>
      </c>
      <c r="K25" s="46">
        <v>22781</v>
      </c>
      <c r="L25" s="46">
        <v>16940</v>
      </c>
      <c r="M25" s="47">
        <v>0</v>
      </c>
      <c r="P25" s="105" t="s">
        <v>729</v>
      </c>
    </row>
    <row r="26" spans="1:16" ht="31.5">
      <c r="A26" s="44" t="s">
        <v>137</v>
      </c>
      <c r="B26" s="44" t="s">
        <v>138</v>
      </c>
      <c r="C26" s="45" t="s">
        <v>139</v>
      </c>
      <c r="D26" s="45" t="s">
        <v>140</v>
      </c>
      <c r="E26" s="45" t="s">
        <v>141</v>
      </c>
      <c r="F26" s="46">
        <v>70371</v>
      </c>
      <c r="G26" s="46">
        <v>65051</v>
      </c>
      <c r="H26" s="46">
        <v>56541</v>
      </c>
      <c r="I26" s="46">
        <v>43021</v>
      </c>
      <c r="J26" s="46">
        <v>32555</v>
      </c>
      <c r="K26" s="46">
        <v>25940</v>
      </c>
      <c r="L26" s="46">
        <v>19289</v>
      </c>
      <c r="M26" s="47">
        <v>0</v>
      </c>
      <c r="P26" s="105" t="s">
        <v>730</v>
      </c>
    </row>
    <row r="27" spans="1:16" ht="31.5">
      <c r="A27" s="44" t="s">
        <v>142</v>
      </c>
      <c r="B27" s="44" t="s">
        <v>143</v>
      </c>
      <c r="C27" s="45" t="s">
        <v>144</v>
      </c>
      <c r="D27" s="45" t="s">
        <v>140</v>
      </c>
      <c r="E27" s="45" t="s">
        <v>141</v>
      </c>
      <c r="F27" s="46">
        <v>1349730</v>
      </c>
      <c r="G27" s="46">
        <v>1247687</v>
      </c>
      <c r="H27" s="46">
        <v>1084471</v>
      </c>
      <c r="I27" s="46">
        <v>825164</v>
      </c>
      <c r="J27" s="46">
        <v>624419</v>
      </c>
      <c r="K27" s="46">
        <v>497542</v>
      </c>
      <c r="L27" s="46">
        <v>369967</v>
      </c>
      <c r="M27" s="47">
        <v>0</v>
      </c>
      <c r="P27" s="105" t="s">
        <v>731</v>
      </c>
    </row>
    <row r="28" spans="1:16" ht="21">
      <c r="A28" s="44" t="s">
        <v>145</v>
      </c>
      <c r="B28" s="44" t="s">
        <v>146</v>
      </c>
      <c r="C28" s="45" t="s">
        <v>147</v>
      </c>
      <c r="D28" s="45" t="s">
        <v>148</v>
      </c>
      <c r="E28" s="45" t="s">
        <v>149</v>
      </c>
      <c r="F28" s="46">
        <v>3617799</v>
      </c>
      <c r="G28" s="46">
        <v>3344284</v>
      </c>
      <c r="H28" s="46">
        <v>2906802</v>
      </c>
      <c r="I28" s="46">
        <v>2211760</v>
      </c>
      <c r="J28" s="46">
        <v>1673685</v>
      </c>
      <c r="K28" s="46">
        <v>1333604</v>
      </c>
      <c r="L28" s="46">
        <v>991654</v>
      </c>
      <c r="M28" s="47">
        <v>0</v>
      </c>
      <c r="P28" s="105" t="s">
        <v>732</v>
      </c>
    </row>
    <row r="29" spans="1:16" ht="21">
      <c r="A29" s="44" t="s">
        <v>150</v>
      </c>
      <c r="B29" s="44" t="s">
        <v>151</v>
      </c>
      <c r="C29" s="45" t="s">
        <v>152</v>
      </c>
      <c r="D29" s="45" t="s">
        <v>153</v>
      </c>
      <c r="E29" s="45" t="s">
        <v>149</v>
      </c>
      <c r="F29" s="46">
        <v>1185918</v>
      </c>
      <c r="G29" s="46">
        <v>1096260</v>
      </c>
      <c r="H29" s="46">
        <v>952853</v>
      </c>
      <c r="I29" s="46">
        <v>725017</v>
      </c>
      <c r="J29" s="46">
        <v>548636</v>
      </c>
      <c r="K29" s="46">
        <v>437157</v>
      </c>
      <c r="L29" s="46">
        <v>325065</v>
      </c>
      <c r="M29" s="47">
        <v>0</v>
      </c>
      <c r="P29" s="105" t="s">
        <v>733</v>
      </c>
    </row>
    <row r="30" spans="1:16" ht="21">
      <c r="A30" s="44" t="s">
        <v>154</v>
      </c>
      <c r="B30" s="44" t="s">
        <v>155</v>
      </c>
      <c r="C30" s="45" t="s">
        <v>156</v>
      </c>
      <c r="D30" s="45" t="s">
        <v>157</v>
      </c>
      <c r="E30" s="45" t="s">
        <v>149</v>
      </c>
      <c r="F30" s="46">
        <v>2128765</v>
      </c>
      <c r="G30" s="46">
        <v>1967824</v>
      </c>
      <c r="H30" s="46">
        <v>1710404</v>
      </c>
      <c r="I30" s="46">
        <v>1301431</v>
      </c>
      <c r="J30" s="46">
        <v>984820</v>
      </c>
      <c r="K30" s="46">
        <v>784712</v>
      </c>
      <c r="L30" s="46">
        <v>583504</v>
      </c>
      <c r="M30" s="47">
        <v>0</v>
      </c>
      <c r="P30" s="105" t="s">
        <v>734</v>
      </c>
    </row>
    <row r="31" spans="1:16" ht="31.5">
      <c r="A31" s="44" t="s">
        <v>158</v>
      </c>
      <c r="B31" s="44" t="s">
        <v>159</v>
      </c>
      <c r="C31" s="45" t="s">
        <v>160</v>
      </c>
      <c r="D31" s="45" t="s">
        <v>161</v>
      </c>
      <c r="E31" s="45" t="s">
        <v>100</v>
      </c>
      <c r="F31" s="46">
        <v>704377</v>
      </c>
      <c r="G31" s="46">
        <v>651124</v>
      </c>
      <c r="H31" s="46">
        <v>565947</v>
      </c>
      <c r="I31" s="46">
        <v>430624</v>
      </c>
      <c r="J31" s="46">
        <v>325862</v>
      </c>
      <c r="K31" s="46">
        <v>259649</v>
      </c>
      <c r="L31" s="46">
        <v>193073</v>
      </c>
      <c r="M31" s="47">
        <v>0</v>
      </c>
      <c r="P31" s="105" t="s">
        <v>735</v>
      </c>
    </row>
    <row r="32" spans="1:16" ht="31.5">
      <c r="A32" s="44" t="s">
        <v>162</v>
      </c>
      <c r="B32" s="44" t="s">
        <v>163</v>
      </c>
      <c r="C32" s="45" t="s">
        <v>164</v>
      </c>
      <c r="D32" s="45" t="s">
        <v>165</v>
      </c>
      <c r="E32" s="45" t="s">
        <v>166</v>
      </c>
      <c r="F32" s="46">
        <v>2972</v>
      </c>
      <c r="G32" s="46">
        <v>2747</v>
      </c>
      <c r="H32" s="46">
        <v>2388</v>
      </c>
      <c r="I32" s="46">
        <v>1817</v>
      </c>
      <c r="J32" s="46">
        <v>1375</v>
      </c>
      <c r="K32" s="46">
        <v>1096</v>
      </c>
      <c r="L32" s="45">
        <v>815</v>
      </c>
      <c r="M32" s="47">
        <v>0</v>
      </c>
      <c r="P32" s="105" t="s">
        <v>736</v>
      </c>
    </row>
    <row r="33" spans="1:16" ht="31.5">
      <c r="A33" s="44" t="s">
        <v>167</v>
      </c>
      <c r="B33" s="44" t="s">
        <v>168</v>
      </c>
      <c r="C33" s="45" t="s">
        <v>169</v>
      </c>
      <c r="D33" s="45" t="s">
        <v>170</v>
      </c>
      <c r="E33" s="45" t="s">
        <v>171</v>
      </c>
      <c r="F33" s="46">
        <v>10518</v>
      </c>
      <c r="G33" s="46">
        <v>9723</v>
      </c>
      <c r="H33" s="46">
        <v>8451</v>
      </c>
      <c r="I33" s="46">
        <v>6430</v>
      </c>
      <c r="J33" s="46">
        <v>4866</v>
      </c>
      <c r="K33" s="46">
        <v>3877</v>
      </c>
      <c r="L33" s="46">
        <v>2883</v>
      </c>
      <c r="M33" s="47">
        <v>0</v>
      </c>
      <c r="P33" s="105" t="s">
        <v>737</v>
      </c>
    </row>
    <row r="34" spans="1:16" ht="31.5">
      <c r="A34" s="44" t="s">
        <v>172</v>
      </c>
      <c r="B34" s="44" t="s">
        <v>173</v>
      </c>
      <c r="C34" s="45" t="s">
        <v>174</v>
      </c>
      <c r="D34" s="45" t="s">
        <v>170</v>
      </c>
      <c r="E34" s="45" t="s">
        <v>171</v>
      </c>
      <c r="F34" s="46">
        <v>897406</v>
      </c>
      <c r="G34" s="46">
        <v>829559</v>
      </c>
      <c r="H34" s="46">
        <v>721041</v>
      </c>
      <c r="I34" s="46">
        <v>548633</v>
      </c>
      <c r="J34" s="46">
        <v>415163</v>
      </c>
      <c r="K34" s="46">
        <v>330804</v>
      </c>
      <c r="L34" s="46">
        <v>245983</v>
      </c>
      <c r="M34" s="47">
        <v>0</v>
      </c>
      <c r="P34" s="105" t="s">
        <v>738</v>
      </c>
    </row>
    <row r="35" spans="1:16" ht="31.5">
      <c r="A35" s="44" t="s">
        <v>175</v>
      </c>
      <c r="B35" s="44" t="s">
        <v>176</v>
      </c>
      <c r="C35" s="45" t="s">
        <v>177</v>
      </c>
      <c r="D35" s="45" t="s">
        <v>170</v>
      </c>
      <c r="E35" s="45" t="s">
        <v>171</v>
      </c>
      <c r="F35" s="46">
        <v>584996</v>
      </c>
      <c r="G35" s="46">
        <v>540768</v>
      </c>
      <c r="H35" s="46">
        <v>470028</v>
      </c>
      <c r="I35" s="46">
        <v>357640</v>
      </c>
      <c r="J35" s="46">
        <v>270634</v>
      </c>
      <c r="K35" s="46">
        <v>215643</v>
      </c>
      <c r="L35" s="46">
        <v>160350</v>
      </c>
      <c r="M35" s="47">
        <v>0</v>
      </c>
      <c r="P35" s="105" t="s">
        <v>739</v>
      </c>
    </row>
    <row r="36" spans="1:16" ht="31.5">
      <c r="A36" s="44" t="s">
        <v>178</v>
      </c>
      <c r="B36" s="44" t="s">
        <v>179</v>
      </c>
      <c r="C36" s="45" t="s">
        <v>180</v>
      </c>
      <c r="D36" s="45" t="s">
        <v>181</v>
      </c>
      <c r="E36" s="45" t="s">
        <v>181</v>
      </c>
      <c r="F36" s="46">
        <v>184926</v>
      </c>
      <c r="G36" s="46">
        <v>170945</v>
      </c>
      <c r="H36" s="46">
        <v>148583</v>
      </c>
      <c r="I36" s="46">
        <v>113055</v>
      </c>
      <c r="J36" s="46">
        <v>85551</v>
      </c>
      <c r="K36" s="46">
        <v>68168</v>
      </c>
      <c r="L36" s="46">
        <v>50689</v>
      </c>
      <c r="M36" s="47">
        <v>0</v>
      </c>
      <c r="P36" s="105" t="s">
        <v>740</v>
      </c>
    </row>
    <row r="37" spans="1:16" ht="31.5">
      <c r="A37" s="44" t="s">
        <v>182</v>
      </c>
      <c r="B37" s="44" t="s">
        <v>183</v>
      </c>
      <c r="C37" s="45" t="s">
        <v>184</v>
      </c>
      <c r="D37" s="45" t="s">
        <v>185</v>
      </c>
      <c r="E37" s="45" t="s">
        <v>85</v>
      </c>
      <c r="F37" s="46">
        <v>260483</v>
      </c>
      <c r="G37" s="46">
        <v>240789</v>
      </c>
      <c r="H37" s="46">
        <v>209291</v>
      </c>
      <c r="I37" s="46">
        <v>159247</v>
      </c>
      <c r="J37" s="46">
        <v>120506</v>
      </c>
      <c r="K37" s="46">
        <v>96020</v>
      </c>
      <c r="L37" s="46">
        <v>71399</v>
      </c>
      <c r="M37" s="47">
        <v>0</v>
      </c>
      <c r="P37" s="105" t="s">
        <v>741</v>
      </c>
    </row>
    <row r="38" spans="1:16" ht="31.5">
      <c r="A38" s="44" t="s">
        <v>186</v>
      </c>
      <c r="B38" s="44" t="s">
        <v>187</v>
      </c>
      <c r="C38" s="45" t="s">
        <v>188</v>
      </c>
      <c r="D38" s="45" t="s">
        <v>189</v>
      </c>
      <c r="E38" s="45" t="s">
        <v>105</v>
      </c>
      <c r="F38" s="46">
        <v>373454</v>
      </c>
      <c r="G38" s="46">
        <v>345220</v>
      </c>
      <c r="H38" s="46">
        <v>300060</v>
      </c>
      <c r="I38" s="46">
        <v>228313</v>
      </c>
      <c r="J38" s="46">
        <v>172769</v>
      </c>
      <c r="K38" s="46">
        <v>137664</v>
      </c>
      <c r="L38" s="46">
        <v>102365</v>
      </c>
      <c r="M38" s="47">
        <v>0</v>
      </c>
      <c r="P38" s="105" t="s">
        <v>742</v>
      </c>
    </row>
    <row r="39" spans="1:16" ht="42">
      <c r="A39" s="44" t="s">
        <v>190</v>
      </c>
      <c r="B39" s="44" t="s">
        <v>191</v>
      </c>
      <c r="C39" s="45" t="s">
        <v>192</v>
      </c>
      <c r="D39" s="45" t="s">
        <v>193</v>
      </c>
      <c r="E39" s="45" t="s">
        <v>95</v>
      </c>
      <c r="F39" s="46">
        <v>36094</v>
      </c>
      <c r="G39" s="46">
        <v>33365</v>
      </c>
      <c r="H39" s="46">
        <v>29001</v>
      </c>
      <c r="I39" s="46">
        <v>22066</v>
      </c>
      <c r="J39" s="46">
        <v>16698</v>
      </c>
      <c r="K39" s="46">
        <v>13305</v>
      </c>
      <c r="L39" s="46">
        <v>9894</v>
      </c>
      <c r="M39" s="47">
        <v>0</v>
      </c>
      <c r="P39" s="105" t="s">
        <v>743</v>
      </c>
    </row>
    <row r="40" spans="1:16" ht="31.5">
      <c r="A40" s="44" t="s">
        <v>194</v>
      </c>
      <c r="B40" s="44" t="s">
        <v>195</v>
      </c>
      <c r="C40" s="45" t="s">
        <v>196</v>
      </c>
      <c r="D40" s="45" t="s">
        <v>197</v>
      </c>
      <c r="E40" s="45" t="s">
        <v>141</v>
      </c>
      <c r="F40" s="46">
        <v>55430</v>
      </c>
      <c r="G40" s="46">
        <v>51240</v>
      </c>
      <c r="H40" s="46">
        <v>44537</v>
      </c>
      <c r="I40" s="46">
        <v>33888</v>
      </c>
      <c r="J40" s="46">
        <v>25643</v>
      </c>
      <c r="K40" s="46">
        <v>20433</v>
      </c>
      <c r="L40" s="46">
        <v>15194</v>
      </c>
      <c r="M40" s="47">
        <v>0</v>
      </c>
      <c r="P40" s="105" t="s">
        <v>744</v>
      </c>
    </row>
    <row r="41" spans="1:16" ht="31.5">
      <c r="A41" s="44" t="s">
        <v>198</v>
      </c>
      <c r="B41" s="44" t="s">
        <v>199</v>
      </c>
      <c r="C41" s="45" t="s">
        <v>200</v>
      </c>
      <c r="D41" s="45" t="s">
        <v>201</v>
      </c>
      <c r="E41" s="45" t="s">
        <v>202</v>
      </c>
      <c r="F41" s="46">
        <v>4215</v>
      </c>
      <c r="G41" s="46">
        <v>3896</v>
      </c>
      <c r="H41" s="46">
        <v>3386</v>
      </c>
      <c r="I41" s="46">
        <v>2577</v>
      </c>
      <c r="J41" s="46">
        <v>1950</v>
      </c>
      <c r="K41" s="46">
        <v>1554</v>
      </c>
      <c r="L41" s="46">
        <v>1155</v>
      </c>
      <c r="M41" s="47">
        <v>0</v>
      </c>
      <c r="P41" s="105" t="s">
        <v>745</v>
      </c>
    </row>
    <row r="42" spans="1:16" ht="31.5">
      <c r="A42" s="44" t="s">
        <v>203</v>
      </c>
      <c r="B42" s="44" t="s">
        <v>204</v>
      </c>
      <c r="C42" s="45" t="s">
        <v>205</v>
      </c>
      <c r="D42" s="45" t="s">
        <v>206</v>
      </c>
      <c r="E42" s="45" t="s">
        <v>202</v>
      </c>
      <c r="F42" s="46">
        <v>7675</v>
      </c>
      <c r="G42" s="46">
        <v>7094</v>
      </c>
      <c r="H42" s="46">
        <v>6166</v>
      </c>
      <c r="I42" s="46">
        <v>4692</v>
      </c>
      <c r="J42" s="46">
        <v>3550</v>
      </c>
      <c r="K42" s="46">
        <v>2829</v>
      </c>
      <c r="L42" s="46">
        <v>2104</v>
      </c>
      <c r="M42" s="47">
        <v>0</v>
      </c>
      <c r="P42" s="105" t="s">
        <v>746</v>
      </c>
    </row>
    <row r="43" spans="1:16" ht="31.5">
      <c r="A43" s="44" t="s">
        <v>207</v>
      </c>
      <c r="B43" s="44" t="s">
        <v>208</v>
      </c>
      <c r="C43" s="45" t="s">
        <v>209</v>
      </c>
      <c r="D43" s="45" t="s">
        <v>80</v>
      </c>
      <c r="E43" s="45" t="s">
        <v>76</v>
      </c>
      <c r="F43" s="46">
        <v>197572</v>
      </c>
      <c r="G43" s="46">
        <v>182635</v>
      </c>
      <c r="H43" s="46">
        <v>158744</v>
      </c>
      <c r="I43" s="46">
        <v>120787</v>
      </c>
      <c r="J43" s="46">
        <v>91402</v>
      </c>
      <c r="K43" s="46">
        <v>72830</v>
      </c>
      <c r="L43" s="46">
        <v>54155</v>
      </c>
      <c r="M43" s="47">
        <v>0</v>
      </c>
      <c r="P43" s="105" t="s">
        <v>747</v>
      </c>
    </row>
    <row r="44" spans="1:16" ht="31.5">
      <c r="A44" s="44" t="s">
        <v>210</v>
      </c>
      <c r="B44" s="44" t="s">
        <v>211</v>
      </c>
      <c r="C44" s="45" t="s">
        <v>212</v>
      </c>
      <c r="D44" s="45" t="s">
        <v>213</v>
      </c>
      <c r="E44" s="45" t="s">
        <v>141</v>
      </c>
      <c r="F44" s="46">
        <v>9159</v>
      </c>
      <c r="G44" s="46">
        <v>8466</v>
      </c>
      <c r="H44" s="46">
        <v>7359</v>
      </c>
      <c r="I44" s="46">
        <v>5599</v>
      </c>
      <c r="J44" s="46">
        <v>4237</v>
      </c>
      <c r="K44" s="46">
        <v>3376</v>
      </c>
      <c r="L44" s="46">
        <v>2510</v>
      </c>
      <c r="M44" s="47">
        <v>0</v>
      </c>
      <c r="P44" s="105" t="s">
        <v>748</v>
      </c>
    </row>
    <row r="45" spans="1:16" ht="31.5">
      <c r="A45" s="44" t="s">
        <v>214</v>
      </c>
      <c r="B45" s="44" t="s">
        <v>215</v>
      </c>
      <c r="C45" s="45" t="s">
        <v>216</v>
      </c>
      <c r="D45" s="45" t="s">
        <v>217</v>
      </c>
      <c r="E45" s="45" t="s">
        <v>95</v>
      </c>
      <c r="F45" s="46">
        <v>792700</v>
      </c>
      <c r="G45" s="46">
        <v>732770</v>
      </c>
      <c r="H45" s="46">
        <v>636913</v>
      </c>
      <c r="I45" s="46">
        <v>484621</v>
      </c>
      <c r="J45" s="46">
        <v>366723</v>
      </c>
      <c r="K45" s="46">
        <v>292208</v>
      </c>
      <c r="L45" s="46">
        <v>217283</v>
      </c>
      <c r="M45" s="47">
        <v>0</v>
      </c>
      <c r="P45" s="105" t="s">
        <v>749</v>
      </c>
    </row>
    <row r="46" spans="1:16" ht="42">
      <c r="A46" s="44" t="s">
        <v>218</v>
      </c>
      <c r="B46" s="44" t="s">
        <v>219</v>
      </c>
      <c r="C46" s="45" t="s">
        <v>220</v>
      </c>
      <c r="D46" s="45" t="s">
        <v>80</v>
      </c>
      <c r="E46" s="45" t="s">
        <v>76</v>
      </c>
      <c r="F46" s="46">
        <v>228873</v>
      </c>
      <c r="G46" s="46">
        <v>211569</v>
      </c>
      <c r="H46" s="46">
        <v>183893</v>
      </c>
      <c r="I46" s="46">
        <v>139922</v>
      </c>
      <c r="J46" s="46">
        <v>105882</v>
      </c>
      <c r="K46" s="46">
        <v>84368</v>
      </c>
      <c r="L46" s="46">
        <v>62735</v>
      </c>
      <c r="M46" s="47">
        <v>0</v>
      </c>
      <c r="P46" s="105" t="s">
        <v>750</v>
      </c>
    </row>
    <row r="47" spans="1:16" ht="31.5">
      <c r="A47" s="44" t="s">
        <v>221</v>
      </c>
      <c r="B47" s="44" t="s">
        <v>222</v>
      </c>
      <c r="C47" s="45" t="s">
        <v>223</v>
      </c>
      <c r="D47" s="45" t="s">
        <v>224</v>
      </c>
      <c r="E47" s="45" t="s">
        <v>224</v>
      </c>
      <c r="F47" s="46">
        <v>18921</v>
      </c>
      <c r="G47" s="46">
        <v>17490</v>
      </c>
      <c r="H47" s="46">
        <v>15202</v>
      </c>
      <c r="I47" s="46">
        <v>11567</v>
      </c>
      <c r="J47" s="46">
        <v>8753</v>
      </c>
      <c r="K47" s="46">
        <v>6975</v>
      </c>
      <c r="L47" s="46">
        <v>5186</v>
      </c>
      <c r="M47" s="47">
        <v>0</v>
      </c>
      <c r="P47" s="105" t="s">
        <v>751</v>
      </c>
    </row>
    <row r="48" spans="1:16" ht="31.5">
      <c r="A48" s="44" t="s">
        <v>225</v>
      </c>
      <c r="B48" s="44" t="s">
        <v>226</v>
      </c>
      <c r="C48" s="45" t="s">
        <v>227</v>
      </c>
      <c r="D48" s="45" t="s">
        <v>80</v>
      </c>
      <c r="E48" s="45" t="s">
        <v>76</v>
      </c>
      <c r="F48" s="46">
        <v>70037</v>
      </c>
      <c r="G48" s="46">
        <v>64742</v>
      </c>
      <c r="H48" s="46">
        <v>56273</v>
      </c>
      <c r="I48" s="46">
        <v>42818</v>
      </c>
      <c r="J48" s="46">
        <v>32401</v>
      </c>
      <c r="K48" s="46">
        <v>25817</v>
      </c>
      <c r="L48" s="46">
        <v>19198</v>
      </c>
      <c r="M48" s="47">
        <v>0</v>
      </c>
      <c r="P48" s="105" t="s">
        <v>752</v>
      </c>
    </row>
    <row r="49" spans="1:16" ht="31.5">
      <c r="A49" s="44" t="s">
        <v>228</v>
      </c>
      <c r="B49" s="44" t="s">
        <v>229</v>
      </c>
      <c r="C49" s="45" t="s">
        <v>230</v>
      </c>
      <c r="D49" s="45" t="s">
        <v>231</v>
      </c>
      <c r="E49" s="45" t="s">
        <v>231</v>
      </c>
      <c r="F49" s="46">
        <v>3852</v>
      </c>
      <c r="G49" s="46">
        <v>3561</v>
      </c>
      <c r="H49" s="46">
        <v>3095</v>
      </c>
      <c r="I49" s="46">
        <v>2355</v>
      </c>
      <c r="J49" s="46">
        <v>1782</v>
      </c>
      <c r="K49" s="46">
        <v>1420</v>
      </c>
      <c r="L49" s="46">
        <v>1056</v>
      </c>
      <c r="M49" s="47">
        <v>0</v>
      </c>
      <c r="P49" s="105" t="s">
        <v>753</v>
      </c>
    </row>
    <row r="50" spans="1:16" ht="31.5">
      <c r="A50" s="44" t="s">
        <v>232</v>
      </c>
      <c r="B50" s="44" t="s">
        <v>233</v>
      </c>
      <c r="C50" s="45" t="s">
        <v>234</v>
      </c>
      <c r="D50" s="45" t="s">
        <v>235</v>
      </c>
      <c r="E50" s="45" t="s">
        <v>235</v>
      </c>
      <c r="F50" s="46">
        <v>4768</v>
      </c>
      <c r="G50" s="46">
        <v>4407</v>
      </c>
      <c r="H50" s="46">
        <v>3831</v>
      </c>
      <c r="I50" s="46">
        <v>2915</v>
      </c>
      <c r="J50" s="46">
        <v>2206</v>
      </c>
      <c r="K50" s="46">
        <v>1758</v>
      </c>
      <c r="L50" s="46">
        <v>1307</v>
      </c>
      <c r="M50" s="47">
        <v>0</v>
      </c>
      <c r="P50" s="105" t="s">
        <v>754</v>
      </c>
    </row>
    <row r="51" spans="1:16" ht="31.5">
      <c r="A51" s="44" t="s">
        <v>236</v>
      </c>
      <c r="B51" s="44" t="s">
        <v>237</v>
      </c>
      <c r="C51" s="45" t="s">
        <v>238</v>
      </c>
      <c r="D51" s="45" t="s">
        <v>239</v>
      </c>
      <c r="E51" s="45" t="s">
        <v>105</v>
      </c>
      <c r="F51" s="46">
        <v>134681</v>
      </c>
      <c r="G51" s="46">
        <v>124499</v>
      </c>
      <c r="H51" s="46">
        <v>108213</v>
      </c>
      <c r="I51" s="46">
        <v>82338</v>
      </c>
      <c r="J51" s="46">
        <v>62307</v>
      </c>
      <c r="K51" s="46">
        <v>49647</v>
      </c>
      <c r="L51" s="46">
        <v>36917</v>
      </c>
      <c r="M51" s="47">
        <v>0</v>
      </c>
      <c r="P51" s="105" t="s">
        <v>755</v>
      </c>
    </row>
    <row r="52" spans="1:16" ht="31.5">
      <c r="A52" s="44" t="s">
        <v>240</v>
      </c>
      <c r="B52" s="44" t="s">
        <v>241</v>
      </c>
      <c r="C52" s="45" t="s">
        <v>242</v>
      </c>
      <c r="D52" s="45" t="s">
        <v>243</v>
      </c>
      <c r="E52" s="45" t="s">
        <v>244</v>
      </c>
      <c r="F52" s="46">
        <v>72408</v>
      </c>
      <c r="G52" s="46">
        <v>66934</v>
      </c>
      <c r="H52" s="46">
        <v>58178</v>
      </c>
      <c r="I52" s="46">
        <v>44267</v>
      </c>
      <c r="J52" s="46">
        <v>33498</v>
      </c>
      <c r="K52" s="46">
        <v>26691</v>
      </c>
      <c r="L52" s="46">
        <v>19847</v>
      </c>
      <c r="M52" s="47">
        <v>0</v>
      </c>
      <c r="P52" s="105" t="s">
        <v>756</v>
      </c>
    </row>
    <row r="53" spans="1:16" ht="42">
      <c r="A53" s="44" t="s">
        <v>245</v>
      </c>
      <c r="B53" s="44" t="s">
        <v>246</v>
      </c>
      <c r="C53" s="45" t="s">
        <v>247</v>
      </c>
      <c r="D53" s="45" t="s">
        <v>248</v>
      </c>
      <c r="E53" s="45" t="s">
        <v>249</v>
      </c>
      <c r="F53" s="46">
        <v>10718</v>
      </c>
      <c r="G53" s="46">
        <v>9908</v>
      </c>
      <c r="H53" s="46">
        <v>8612</v>
      </c>
      <c r="I53" s="46">
        <v>6553</v>
      </c>
      <c r="J53" s="46">
        <v>4958</v>
      </c>
      <c r="K53" s="46">
        <v>3951</v>
      </c>
      <c r="L53" s="46">
        <v>2938</v>
      </c>
      <c r="M53" s="47">
        <v>0</v>
      </c>
      <c r="P53" s="105" t="s">
        <v>757</v>
      </c>
    </row>
    <row r="54" spans="1:16" ht="42">
      <c r="A54" s="44" t="s">
        <v>250</v>
      </c>
      <c r="B54" s="44" t="s">
        <v>251</v>
      </c>
      <c r="C54" s="45" t="s">
        <v>252</v>
      </c>
      <c r="D54" s="45" t="s">
        <v>253</v>
      </c>
      <c r="E54" s="45" t="s">
        <v>95</v>
      </c>
      <c r="F54" s="46">
        <v>273891</v>
      </c>
      <c r="G54" s="46">
        <v>253184</v>
      </c>
      <c r="H54" s="46">
        <v>220064</v>
      </c>
      <c r="I54" s="46">
        <v>167445</v>
      </c>
      <c r="J54" s="46">
        <v>126709</v>
      </c>
      <c r="K54" s="46">
        <v>100963</v>
      </c>
      <c r="L54" s="46">
        <v>75075</v>
      </c>
      <c r="M54" s="47">
        <v>0</v>
      </c>
      <c r="P54" s="105" t="s">
        <v>758</v>
      </c>
    </row>
    <row r="55" spans="1:16" ht="31.5">
      <c r="A55" s="44" t="s">
        <v>254</v>
      </c>
      <c r="B55" s="44" t="s">
        <v>255</v>
      </c>
      <c r="C55" s="45" t="s">
        <v>256</v>
      </c>
      <c r="D55" s="45" t="s">
        <v>257</v>
      </c>
      <c r="E55" s="45" t="s">
        <v>95</v>
      </c>
      <c r="F55" s="46">
        <v>449167</v>
      </c>
      <c r="G55" s="46">
        <v>415208</v>
      </c>
      <c r="H55" s="46">
        <v>360893</v>
      </c>
      <c r="I55" s="46">
        <v>274600</v>
      </c>
      <c r="J55" s="46">
        <v>207796</v>
      </c>
      <c r="K55" s="46">
        <v>165573</v>
      </c>
      <c r="L55" s="46">
        <v>123118</v>
      </c>
      <c r="M55" s="47">
        <v>0</v>
      </c>
      <c r="P55" s="105" t="s">
        <v>759</v>
      </c>
    </row>
    <row r="56" spans="1:16" ht="31.5">
      <c r="A56" s="44" t="s">
        <v>258</v>
      </c>
      <c r="B56" s="44" t="s">
        <v>259</v>
      </c>
      <c r="C56" s="45" t="s">
        <v>260</v>
      </c>
      <c r="D56" s="45" t="s">
        <v>257</v>
      </c>
      <c r="E56" s="45" t="s">
        <v>95</v>
      </c>
      <c r="F56" s="46">
        <v>257276</v>
      </c>
      <c r="G56" s="46">
        <v>237825</v>
      </c>
      <c r="H56" s="46">
        <v>206714</v>
      </c>
      <c r="I56" s="46">
        <v>157287</v>
      </c>
      <c r="J56" s="46">
        <v>119022</v>
      </c>
      <c r="K56" s="46">
        <v>94838</v>
      </c>
      <c r="L56" s="46">
        <v>70520</v>
      </c>
      <c r="M56" s="47">
        <v>0</v>
      </c>
      <c r="P56" s="105" t="s">
        <v>760</v>
      </c>
    </row>
    <row r="57" spans="1:16" ht="31.5">
      <c r="A57" s="44" t="s">
        <v>261</v>
      </c>
      <c r="B57" s="44" t="s">
        <v>262</v>
      </c>
      <c r="C57" s="45" t="s">
        <v>263</v>
      </c>
      <c r="D57" s="45" t="s">
        <v>80</v>
      </c>
      <c r="E57" s="45" t="s">
        <v>76</v>
      </c>
      <c r="F57" s="46">
        <v>14931</v>
      </c>
      <c r="G57" s="46">
        <v>13802</v>
      </c>
      <c r="H57" s="46">
        <v>11997</v>
      </c>
      <c r="I57" s="46">
        <v>9128</v>
      </c>
      <c r="J57" s="46">
        <v>6908</v>
      </c>
      <c r="K57" s="46">
        <v>5504</v>
      </c>
      <c r="L57" s="46">
        <v>4093</v>
      </c>
      <c r="M57" s="47">
        <v>0</v>
      </c>
      <c r="P57" s="105" t="s">
        <v>761</v>
      </c>
    </row>
    <row r="58" spans="1:16" ht="31.5">
      <c r="A58" s="44" t="s">
        <v>264</v>
      </c>
      <c r="B58" s="44" t="s">
        <v>265</v>
      </c>
      <c r="C58" s="45" t="s">
        <v>266</v>
      </c>
      <c r="D58" s="45" t="s">
        <v>267</v>
      </c>
      <c r="E58" s="45" t="s">
        <v>268</v>
      </c>
      <c r="F58" s="46">
        <v>11948</v>
      </c>
      <c r="G58" s="46">
        <v>11045</v>
      </c>
      <c r="H58" s="46">
        <v>9600</v>
      </c>
      <c r="I58" s="46">
        <v>7305</v>
      </c>
      <c r="J58" s="46">
        <v>5528</v>
      </c>
      <c r="K58" s="46">
        <v>4404</v>
      </c>
      <c r="L58" s="46">
        <v>3275</v>
      </c>
      <c r="M58" s="47">
        <v>0</v>
      </c>
      <c r="P58" s="105" t="s">
        <v>762</v>
      </c>
    </row>
    <row r="59" spans="1:16" ht="31.5">
      <c r="A59" s="44" t="s">
        <v>269</v>
      </c>
      <c r="B59" s="44" t="s">
        <v>270</v>
      </c>
      <c r="C59" s="45" t="s">
        <v>271</v>
      </c>
      <c r="D59" s="45" t="s">
        <v>272</v>
      </c>
      <c r="E59" s="45" t="s">
        <v>272</v>
      </c>
      <c r="F59" s="46">
        <v>9774</v>
      </c>
      <c r="G59" s="46">
        <v>9035</v>
      </c>
      <c r="H59" s="46">
        <v>7853</v>
      </c>
      <c r="I59" s="46">
        <v>5975</v>
      </c>
      <c r="J59" s="46">
        <v>4522</v>
      </c>
      <c r="K59" s="46">
        <v>3603</v>
      </c>
      <c r="L59" s="46">
        <v>2679</v>
      </c>
      <c r="M59" s="47">
        <v>0</v>
      </c>
      <c r="P59" s="105" t="s">
        <v>763</v>
      </c>
    </row>
    <row r="60" spans="1:16" ht="31.5">
      <c r="A60" s="44" t="s">
        <v>273</v>
      </c>
      <c r="B60" s="44" t="s">
        <v>274</v>
      </c>
      <c r="C60" s="45" t="s">
        <v>275</v>
      </c>
      <c r="D60" s="45" t="s">
        <v>276</v>
      </c>
      <c r="E60" s="45" t="s">
        <v>277</v>
      </c>
      <c r="F60" s="46">
        <v>24755</v>
      </c>
      <c r="G60" s="46">
        <v>22884</v>
      </c>
      <c r="H60" s="46">
        <v>19890</v>
      </c>
      <c r="I60" s="46">
        <v>15134</v>
      </c>
      <c r="J60" s="46">
        <v>11452</v>
      </c>
      <c r="K60" s="46">
        <v>9125</v>
      </c>
      <c r="L60" s="46">
        <v>6786</v>
      </c>
      <c r="M60" s="47">
        <v>0</v>
      </c>
      <c r="P60" s="105" t="s">
        <v>764</v>
      </c>
    </row>
    <row r="61" spans="1:16" ht="31.5">
      <c r="A61" s="44" t="s">
        <v>278</v>
      </c>
      <c r="B61" s="44" t="s">
        <v>279</v>
      </c>
      <c r="C61" s="45" t="s">
        <v>280</v>
      </c>
      <c r="D61" s="45" t="s">
        <v>276</v>
      </c>
      <c r="E61" s="45" t="s">
        <v>277</v>
      </c>
      <c r="F61" s="46">
        <v>10317</v>
      </c>
      <c r="G61" s="46">
        <v>9537</v>
      </c>
      <c r="H61" s="46">
        <v>8289</v>
      </c>
      <c r="I61" s="46">
        <v>6307</v>
      </c>
      <c r="J61" s="46">
        <v>4773</v>
      </c>
      <c r="K61" s="46">
        <v>3803</v>
      </c>
      <c r="L61" s="46">
        <v>2828</v>
      </c>
      <c r="M61" s="47">
        <v>0</v>
      </c>
      <c r="P61" s="105" t="s">
        <v>765</v>
      </c>
    </row>
    <row r="62" spans="1:16" ht="42">
      <c r="A62" s="44" t="s">
        <v>281</v>
      </c>
      <c r="B62" s="44" t="s">
        <v>282</v>
      </c>
      <c r="C62" s="45" t="s">
        <v>283</v>
      </c>
      <c r="D62" s="45" t="s">
        <v>284</v>
      </c>
      <c r="E62" s="45" t="s">
        <v>285</v>
      </c>
      <c r="F62" s="46">
        <v>6709</v>
      </c>
      <c r="G62" s="46">
        <v>6202</v>
      </c>
      <c r="H62" s="46">
        <v>5391</v>
      </c>
      <c r="I62" s="46">
        <v>4102</v>
      </c>
      <c r="J62" s="46">
        <v>3104</v>
      </c>
      <c r="K62" s="46">
        <v>2473</v>
      </c>
      <c r="L62" s="46">
        <v>1839</v>
      </c>
      <c r="M62" s="47">
        <v>0</v>
      </c>
      <c r="P62" s="105" t="s">
        <v>766</v>
      </c>
    </row>
    <row r="63" spans="1:16" ht="31.5">
      <c r="A63" s="44" t="s">
        <v>286</v>
      </c>
      <c r="B63" s="44" t="s">
        <v>287</v>
      </c>
      <c r="C63" s="45" t="s">
        <v>288</v>
      </c>
      <c r="D63" s="45" t="s">
        <v>289</v>
      </c>
      <c r="E63" s="45" t="s">
        <v>244</v>
      </c>
      <c r="F63" s="46">
        <v>2034</v>
      </c>
      <c r="G63" s="46">
        <v>1880</v>
      </c>
      <c r="H63" s="46">
        <v>1634</v>
      </c>
      <c r="I63" s="46">
        <v>1243</v>
      </c>
      <c r="J63" s="45">
        <v>941</v>
      </c>
      <c r="K63" s="45">
        <v>750</v>
      </c>
      <c r="L63" s="45">
        <v>557</v>
      </c>
      <c r="M63" s="47">
        <v>0</v>
      </c>
      <c r="P63" s="105" t="s">
        <v>767</v>
      </c>
    </row>
    <row r="64" spans="1:16" ht="42">
      <c r="A64" s="44" t="s">
        <v>290</v>
      </c>
      <c r="B64" s="44" t="s">
        <v>291</v>
      </c>
      <c r="C64" s="45" t="s">
        <v>292</v>
      </c>
      <c r="D64" s="45" t="s">
        <v>293</v>
      </c>
      <c r="E64" s="45" t="s">
        <v>294</v>
      </c>
      <c r="F64" s="46">
        <v>34178</v>
      </c>
      <c r="G64" s="46">
        <v>31594</v>
      </c>
      <c r="H64" s="46">
        <v>27461</v>
      </c>
      <c r="I64" s="46">
        <v>20895</v>
      </c>
      <c r="J64" s="46">
        <v>15811</v>
      </c>
      <c r="K64" s="46">
        <v>12599</v>
      </c>
      <c r="L64" s="46">
        <v>9368</v>
      </c>
      <c r="M64" s="47">
        <v>0</v>
      </c>
      <c r="P64" s="105" t="s">
        <v>768</v>
      </c>
    </row>
    <row r="65" spans="1:16" ht="42">
      <c r="A65" s="44" t="s">
        <v>295</v>
      </c>
      <c r="B65" s="44" t="s">
        <v>296</v>
      </c>
      <c r="C65" s="45" t="s">
        <v>297</v>
      </c>
      <c r="D65" s="45" t="s">
        <v>298</v>
      </c>
      <c r="E65" s="45" t="s">
        <v>299</v>
      </c>
      <c r="F65" s="46">
        <v>35821</v>
      </c>
      <c r="G65" s="46">
        <v>33113</v>
      </c>
      <c r="H65" s="46">
        <v>28781</v>
      </c>
      <c r="I65" s="46">
        <v>21899</v>
      </c>
      <c r="J65" s="46">
        <v>16572</v>
      </c>
      <c r="K65" s="46">
        <v>13204</v>
      </c>
      <c r="L65" s="46">
        <v>9819</v>
      </c>
      <c r="M65" s="47">
        <v>0</v>
      </c>
      <c r="P65" s="105" t="s">
        <v>769</v>
      </c>
    </row>
    <row r="66" spans="1:16" ht="52.5">
      <c r="A66" s="44" t="s">
        <v>300</v>
      </c>
      <c r="B66" s="44" t="s">
        <v>301</v>
      </c>
      <c r="C66" s="45" t="s">
        <v>302</v>
      </c>
      <c r="D66" s="45" t="s">
        <v>303</v>
      </c>
      <c r="E66" s="45" t="s">
        <v>304</v>
      </c>
      <c r="F66" s="46">
        <v>10234</v>
      </c>
      <c r="G66" s="46">
        <v>9460</v>
      </c>
      <c r="H66" s="46">
        <v>8223</v>
      </c>
      <c r="I66" s="46">
        <v>6257</v>
      </c>
      <c r="J66" s="46">
        <v>4735</v>
      </c>
      <c r="K66" s="46">
        <v>3773</v>
      </c>
      <c r="L66" s="46">
        <v>2805</v>
      </c>
      <c r="M66" s="47">
        <v>0</v>
      </c>
      <c r="P66" s="105" t="s">
        <v>770</v>
      </c>
    </row>
    <row r="67" spans="1:16" ht="31.5">
      <c r="A67" s="44" t="s">
        <v>305</v>
      </c>
      <c r="B67" s="44" t="s">
        <v>306</v>
      </c>
      <c r="C67" s="45" t="s">
        <v>307</v>
      </c>
      <c r="D67" s="45" t="s">
        <v>109</v>
      </c>
      <c r="E67" s="45" t="s">
        <v>105</v>
      </c>
      <c r="F67" s="46">
        <v>329218</v>
      </c>
      <c r="G67" s="46">
        <v>304328</v>
      </c>
      <c r="H67" s="46">
        <v>264517</v>
      </c>
      <c r="I67" s="46">
        <v>201269</v>
      </c>
      <c r="J67" s="46">
        <v>152304</v>
      </c>
      <c r="K67" s="46">
        <v>121357</v>
      </c>
      <c r="L67" s="46">
        <v>90240</v>
      </c>
      <c r="M67" s="47">
        <v>0</v>
      </c>
      <c r="P67" s="105" t="s">
        <v>771</v>
      </c>
    </row>
    <row r="68" spans="1:16" ht="42">
      <c r="A68" s="44" t="s">
        <v>308</v>
      </c>
      <c r="B68" s="44" t="s">
        <v>309</v>
      </c>
      <c r="C68" s="45" t="s">
        <v>310</v>
      </c>
      <c r="D68" s="45" t="s">
        <v>109</v>
      </c>
      <c r="E68" s="45" t="s">
        <v>105</v>
      </c>
      <c r="F68" s="46">
        <v>105581</v>
      </c>
      <c r="G68" s="46">
        <v>97599</v>
      </c>
      <c r="H68" s="46">
        <v>84832</v>
      </c>
      <c r="I68" s="46">
        <v>64548</v>
      </c>
      <c r="J68" s="46">
        <v>48844</v>
      </c>
      <c r="K68" s="46">
        <v>38920</v>
      </c>
      <c r="L68" s="46">
        <v>28940</v>
      </c>
      <c r="M68" s="47">
        <v>0</v>
      </c>
      <c r="P68" s="105" t="s">
        <v>772</v>
      </c>
    </row>
    <row r="69" spans="1:16" ht="42">
      <c r="A69" s="44" t="s">
        <v>311</v>
      </c>
      <c r="B69" s="44" t="s">
        <v>312</v>
      </c>
      <c r="C69" s="45" t="s">
        <v>313</v>
      </c>
      <c r="D69" s="45" t="s">
        <v>109</v>
      </c>
      <c r="E69" s="45" t="s">
        <v>105</v>
      </c>
      <c r="F69" s="46">
        <v>150500</v>
      </c>
      <c r="G69" s="46">
        <v>139121</v>
      </c>
      <c r="H69" s="46">
        <v>120922</v>
      </c>
      <c r="I69" s="46">
        <v>92009</v>
      </c>
      <c r="J69" s="46">
        <v>69625</v>
      </c>
      <c r="K69" s="46">
        <v>55478</v>
      </c>
      <c r="L69" s="46">
        <v>41253</v>
      </c>
      <c r="M69" s="47">
        <v>0</v>
      </c>
      <c r="P69" s="105" t="s">
        <v>773</v>
      </c>
    </row>
    <row r="70" spans="1:16" ht="31.5">
      <c r="A70" s="44" t="s">
        <v>314</v>
      </c>
      <c r="B70" s="44" t="s">
        <v>315</v>
      </c>
      <c r="C70" s="45" t="s">
        <v>316</v>
      </c>
      <c r="D70" s="45" t="s">
        <v>317</v>
      </c>
      <c r="E70" s="45" t="s">
        <v>249</v>
      </c>
      <c r="F70" s="46">
        <v>5104</v>
      </c>
      <c r="G70" s="46">
        <v>4718</v>
      </c>
      <c r="H70" s="46">
        <v>4101</v>
      </c>
      <c r="I70" s="46">
        <v>3120</v>
      </c>
      <c r="J70" s="46">
        <v>2361</v>
      </c>
      <c r="K70" s="46">
        <v>1882</v>
      </c>
      <c r="L70" s="46">
        <v>1399</v>
      </c>
      <c r="M70" s="47">
        <v>0</v>
      </c>
      <c r="P70" s="105" t="s">
        <v>774</v>
      </c>
    </row>
    <row r="71" spans="1:16" ht="31.5">
      <c r="A71" s="44" t="s">
        <v>318</v>
      </c>
      <c r="B71" s="44" t="s">
        <v>319</v>
      </c>
      <c r="C71" s="45" t="s">
        <v>320</v>
      </c>
      <c r="D71" s="45" t="s">
        <v>317</v>
      </c>
      <c r="E71" s="45" t="s">
        <v>249</v>
      </c>
      <c r="F71" s="46">
        <v>6542</v>
      </c>
      <c r="G71" s="46">
        <v>6047</v>
      </c>
      <c r="H71" s="46">
        <v>5256</v>
      </c>
      <c r="I71" s="46">
        <v>3999</v>
      </c>
      <c r="J71" s="46">
        <v>3026</v>
      </c>
      <c r="K71" s="46">
        <v>2411</v>
      </c>
      <c r="L71" s="46">
        <v>1793</v>
      </c>
      <c r="M71" s="47">
        <v>0</v>
      </c>
      <c r="P71" s="105" t="s">
        <v>775</v>
      </c>
    </row>
    <row r="72" spans="1:16" ht="42">
      <c r="A72" s="44" t="s">
        <v>321</v>
      </c>
      <c r="B72" s="44" t="s">
        <v>322</v>
      </c>
      <c r="C72" s="45" t="s">
        <v>323</v>
      </c>
      <c r="D72" s="45" t="s">
        <v>324</v>
      </c>
      <c r="E72" s="45" t="s">
        <v>285</v>
      </c>
      <c r="F72" s="46">
        <v>2759</v>
      </c>
      <c r="G72" s="46">
        <v>2551</v>
      </c>
      <c r="H72" s="46">
        <v>2217</v>
      </c>
      <c r="I72" s="46">
        <v>1687</v>
      </c>
      <c r="J72" s="46">
        <v>1276</v>
      </c>
      <c r="K72" s="46">
        <v>1017</v>
      </c>
      <c r="L72" s="45">
        <v>756</v>
      </c>
      <c r="M72" s="47">
        <v>0</v>
      </c>
      <c r="P72" s="105" t="s">
        <v>776</v>
      </c>
    </row>
    <row r="73" spans="1:16" ht="31.5">
      <c r="A73" s="44" t="s">
        <v>325</v>
      </c>
      <c r="B73" s="44" t="s">
        <v>326</v>
      </c>
      <c r="C73" s="45" t="s">
        <v>327</v>
      </c>
      <c r="D73" s="45" t="s">
        <v>328</v>
      </c>
      <c r="E73" s="45" t="s">
        <v>329</v>
      </c>
      <c r="F73" s="46">
        <v>243167</v>
      </c>
      <c r="G73" s="46">
        <v>224783</v>
      </c>
      <c r="H73" s="46">
        <v>195378</v>
      </c>
      <c r="I73" s="46">
        <v>148662</v>
      </c>
      <c r="J73" s="46">
        <v>112495</v>
      </c>
      <c r="K73" s="46">
        <v>89637</v>
      </c>
      <c r="L73" s="46">
        <v>66653</v>
      </c>
      <c r="M73" s="47">
        <v>0</v>
      </c>
      <c r="P73" s="105" t="s">
        <v>777</v>
      </c>
    </row>
    <row r="74" spans="1:16" ht="31.5">
      <c r="A74" s="44" t="s">
        <v>330</v>
      </c>
      <c r="B74" s="44" t="s">
        <v>331</v>
      </c>
      <c r="C74" s="45" t="s">
        <v>332</v>
      </c>
      <c r="D74" s="45" t="s">
        <v>333</v>
      </c>
      <c r="E74" s="45" t="s">
        <v>329</v>
      </c>
      <c r="F74" s="46">
        <v>9141</v>
      </c>
      <c r="G74" s="46">
        <v>8450</v>
      </c>
      <c r="H74" s="46">
        <v>7345</v>
      </c>
      <c r="I74" s="46">
        <v>5589</v>
      </c>
      <c r="J74" s="46">
        <v>4229</v>
      </c>
      <c r="K74" s="46">
        <v>3370</v>
      </c>
      <c r="L74" s="46">
        <v>2506</v>
      </c>
      <c r="M74" s="47">
        <v>0</v>
      </c>
      <c r="P74" s="105" t="s">
        <v>778</v>
      </c>
    </row>
    <row r="75" spans="1:16" ht="31.5">
      <c r="A75" s="44" t="s">
        <v>334</v>
      </c>
      <c r="B75" s="44" t="s">
        <v>335</v>
      </c>
      <c r="C75" s="45" t="s">
        <v>336</v>
      </c>
      <c r="D75" s="45" t="s">
        <v>337</v>
      </c>
      <c r="E75" s="45" t="s">
        <v>337</v>
      </c>
      <c r="F75" s="46">
        <v>6602</v>
      </c>
      <c r="G75" s="46">
        <v>6103</v>
      </c>
      <c r="H75" s="46">
        <v>5304</v>
      </c>
      <c r="I75" s="46">
        <v>4036</v>
      </c>
      <c r="J75" s="46">
        <v>3054</v>
      </c>
      <c r="K75" s="46">
        <v>2434</v>
      </c>
      <c r="L75" s="46">
        <v>1810</v>
      </c>
      <c r="M75" s="47">
        <v>0</v>
      </c>
      <c r="P75" s="105" t="s">
        <v>779</v>
      </c>
    </row>
    <row r="76" spans="1:16" ht="42">
      <c r="A76" s="44" t="s">
        <v>338</v>
      </c>
      <c r="B76" s="44" t="s">
        <v>339</v>
      </c>
      <c r="C76" s="45" t="s">
        <v>340</v>
      </c>
      <c r="D76" s="45" t="s">
        <v>341</v>
      </c>
      <c r="E76" s="45" t="s">
        <v>341</v>
      </c>
      <c r="F76" s="46">
        <v>11934</v>
      </c>
      <c r="G76" s="46">
        <v>11032</v>
      </c>
      <c r="H76" s="46">
        <v>9589</v>
      </c>
      <c r="I76" s="46">
        <v>7296</v>
      </c>
      <c r="J76" s="46">
        <v>5521</v>
      </c>
      <c r="K76" s="46">
        <v>4399</v>
      </c>
      <c r="L76" s="46">
        <v>3271</v>
      </c>
      <c r="M76" s="47">
        <v>0</v>
      </c>
      <c r="P76" s="105" t="s">
        <v>780</v>
      </c>
    </row>
    <row r="77" spans="1:16" ht="31.5">
      <c r="A77" s="44" t="s">
        <v>342</v>
      </c>
      <c r="B77" s="44" t="s">
        <v>343</v>
      </c>
      <c r="C77" s="45" t="s">
        <v>344</v>
      </c>
      <c r="D77" s="45" t="s">
        <v>345</v>
      </c>
      <c r="E77" s="45" t="s">
        <v>346</v>
      </c>
      <c r="F77" s="46">
        <v>1550</v>
      </c>
      <c r="G77" s="46">
        <v>1433</v>
      </c>
      <c r="H77" s="46">
        <v>1245</v>
      </c>
      <c r="I77" s="45">
        <v>947</v>
      </c>
      <c r="J77" s="45">
        <v>717</v>
      </c>
      <c r="K77" s="45">
        <v>571</v>
      </c>
      <c r="L77" s="45">
        <v>425</v>
      </c>
      <c r="M77" s="47">
        <v>0</v>
      </c>
      <c r="P77" s="105" t="s">
        <v>781</v>
      </c>
    </row>
    <row r="78" spans="1:16" ht="31.5">
      <c r="A78" s="44" t="s">
        <v>347</v>
      </c>
      <c r="B78" s="44" t="s">
        <v>348</v>
      </c>
      <c r="C78" s="45" t="s">
        <v>349</v>
      </c>
      <c r="D78" s="45" t="s">
        <v>350</v>
      </c>
      <c r="E78" s="45" t="s">
        <v>346</v>
      </c>
      <c r="F78" s="46">
        <v>6866</v>
      </c>
      <c r="G78" s="46">
        <v>6347</v>
      </c>
      <c r="H78" s="46">
        <v>5517</v>
      </c>
      <c r="I78" s="46">
        <v>4198</v>
      </c>
      <c r="J78" s="46">
        <v>3177</v>
      </c>
      <c r="K78" s="46">
        <v>2531</v>
      </c>
      <c r="L78" s="46">
        <v>1882</v>
      </c>
      <c r="M78" s="47">
        <v>0</v>
      </c>
      <c r="P78" s="105" t="s">
        <v>782</v>
      </c>
    </row>
    <row r="79" spans="1:16" ht="42">
      <c r="A79" s="44" t="s">
        <v>351</v>
      </c>
      <c r="B79" s="44" t="s">
        <v>352</v>
      </c>
      <c r="C79" s="45" t="s">
        <v>353</v>
      </c>
      <c r="D79" s="45" t="s">
        <v>354</v>
      </c>
      <c r="E79" s="45" t="s">
        <v>355</v>
      </c>
      <c r="F79" s="46">
        <v>1853</v>
      </c>
      <c r="G79" s="46">
        <v>1713</v>
      </c>
      <c r="H79" s="46">
        <v>1488</v>
      </c>
      <c r="I79" s="46">
        <v>1133</v>
      </c>
      <c r="J79" s="45">
        <v>857</v>
      </c>
      <c r="K79" s="45">
        <v>683</v>
      </c>
      <c r="L79" s="45">
        <v>508</v>
      </c>
      <c r="M79" s="47">
        <v>0</v>
      </c>
      <c r="P79" s="105" t="s">
        <v>783</v>
      </c>
    </row>
    <row r="80" spans="1:16" ht="31.5">
      <c r="A80" s="44" t="s">
        <v>356</v>
      </c>
      <c r="B80" s="44" t="s">
        <v>357</v>
      </c>
      <c r="C80" s="45" t="s">
        <v>358</v>
      </c>
      <c r="D80" s="45" t="s">
        <v>359</v>
      </c>
      <c r="E80" s="45" t="s">
        <v>359</v>
      </c>
      <c r="F80" s="46">
        <v>4972</v>
      </c>
      <c r="G80" s="46">
        <v>4596</v>
      </c>
      <c r="H80" s="46">
        <v>3995</v>
      </c>
      <c r="I80" s="46">
        <v>3040</v>
      </c>
      <c r="J80" s="46">
        <v>2300</v>
      </c>
      <c r="K80" s="46">
        <v>1833</v>
      </c>
      <c r="L80" s="46">
        <v>1363</v>
      </c>
      <c r="M80" s="47">
        <v>0</v>
      </c>
      <c r="P80" s="105" t="s">
        <v>784</v>
      </c>
    </row>
    <row r="81" spans="1:16" ht="31.5">
      <c r="A81" s="44" t="s">
        <v>360</v>
      </c>
      <c r="B81" s="44" t="s">
        <v>361</v>
      </c>
      <c r="C81" s="45" t="s">
        <v>362</v>
      </c>
      <c r="D81" s="45" t="s">
        <v>363</v>
      </c>
      <c r="E81" s="45" t="s">
        <v>244</v>
      </c>
      <c r="F81" s="46">
        <v>61693</v>
      </c>
      <c r="G81" s="46">
        <v>57029</v>
      </c>
      <c r="H81" s="46">
        <v>49569</v>
      </c>
      <c r="I81" s="46">
        <v>37716</v>
      </c>
      <c r="J81" s="46">
        <v>28541</v>
      </c>
      <c r="K81" s="46">
        <v>22741</v>
      </c>
      <c r="L81" s="46">
        <v>16910</v>
      </c>
      <c r="M81" s="47">
        <v>0</v>
      </c>
      <c r="P81" s="105" t="s">
        <v>785</v>
      </c>
    </row>
    <row r="82" spans="1:16" ht="31.5">
      <c r="A82" s="44" t="s">
        <v>364</v>
      </c>
      <c r="B82" s="44" t="s">
        <v>365</v>
      </c>
      <c r="C82" s="45" t="s">
        <v>366</v>
      </c>
      <c r="D82" s="45" t="s">
        <v>367</v>
      </c>
      <c r="E82" s="45" t="s">
        <v>202</v>
      </c>
      <c r="F82" s="46">
        <v>530798</v>
      </c>
      <c r="G82" s="46">
        <v>490668</v>
      </c>
      <c r="H82" s="46">
        <v>426482</v>
      </c>
      <c r="I82" s="46">
        <v>324506</v>
      </c>
      <c r="J82" s="46">
        <v>245561</v>
      </c>
      <c r="K82" s="46">
        <v>195664</v>
      </c>
      <c r="L82" s="46">
        <v>145494</v>
      </c>
      <c r="M82" s="47">
        <v>0</v>
      </c>
      <c r="P82" s="105" t="s">
        <v>786</v>
      </c>
    </row>
    <row r="83" spans="1:16" ht="31.5">
      <c r="A83" s="44" t="s">
        <v>368</v>
      </c>
      <c r="B83" s="44" t="s">
        <v>369</v>
      </c>
      <c r="C83" s="45" t="s">
        <v>370</v>
      </c>
      <c r="D83" s="45" t="s">
        <v>80</v>
      </c>
      <c r="E83" s="45" t="s">
        <v>76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7">
        <v>0</v>
      </c>
      <c r="P83" s="105" t="s">
        <v>787</v>
      </c>
    </row>
    <row r="84" spans="1:16" ht="31.5">
      <c r="A84" s="44" t="s">
        <v>371</v>
      </c>
      <c r="B84" s="44" t="s">
        <v>372</v>
      </c>
      <c r="C84" s="45" t="s">
        <v>373</v>
      </c>
      <c r="D84" s="45" t="s">
        <v>80</v>
      </c>
      <c r="E84" s="45" t="s">
        <v>76</v>
      </c>
      <c r="F84" s="46">
        <v>354612</v>
      </c>
      <c r="G84" s="46">
        <v>327803</v>
      </c>
      <c r="H84" s="46">
        <v>284921</v>
      </c>
      <c r="I84" s="46">
        <v>216794</v>
      </c>
      <c r="J84" s="46">
        <v>164053</v>
      </c>
      <c r="K84" s="46">
        <v>130718</v>
      </c>
      <c r="L84" s="46">
        <v>97201</v>
      </c>
      <c r="M84" s="47">
        <v>0</v>
      </c>
      <c r="P84" s="105" t="s">
        <v>788</v>
      </c>
    </row>
    <row r="85" spans="1:16" ht="31.5">
      <c r="A85" s="44" t="s">
        <v>374</v>
      </c>
      <c r="B85" s="44" t="s">
        <v>375</v>
      </c>
      <c r="C85" s="45" t="s">
        <v>376</v>
      </c>
      <c r="D85" s="45" t="s">
        <v>377</v>
      </c>
      <c r="E85" s="45" t="s">
        <v>202</v>
      </c>
      <c r="F85" s="46">
        <v>234443</v>
      </c>
      <c r="G85" s="46">
        <v>216719</v>
      </c>
      <c r="H85" s="46">
        <v>188369</v>
      </c>
      <c r="I85" s="46">
        <v>143328</v>
      </c>
      <c r="J85" s="46">
        <v>108459</v>
      </c>
      <c r="K85" s="46">
        <v>86421</v>
      </c>
      <c r="L85" s="46">
        <v>64262</v>
      </c>
      <c r="M85" s="47">
        <v>0</v>
      </c>
      <c r="P85" s="105" t="s">
        <v>789</v>
      </c>
    </row>
    <row r="86" spans="1:16" ht="31.5">
      <c r="A86" s="44" t="s">
        <v>378</v>
      </c>
      <c r="B86" s="44" t="s">
        <v>379</v>
      </c>
      <c r="C86" s="45" t="s">
        <v>380</v>
      </c>
      <c r="D86" s="45" t="s">
        <v>377</v>
      </c>
      <c r="E86" s="45" t="s">
        <v>202</v>
      </c>
      <c r="F86" s="46">
        <v>285164</v>
      </c>
      <c r="G86" s="46">
        <v>263605</v>
      </c>
      <c r="H86" s="46">
        <v>229122</v>
      </c>
      <c r="I86" s="46">
        <v>174337</v>
      </c>
      <c r="J86" s="46">
        <v>131924</v>
      </c>
      <c r="K86" s="46">
        <v>105118</v>
      </c>
      <c r="L86" s="46">
        <v>78165</v>
      </c>
      <c r="M86" s="47">
        <v>0</v>
      </c>
      <c r="P86" s="105" t="s">
        <v>790</v>
      </c>
    </row>
    <row r="87" spans="1:16" ht="31.5">
      <c r="A87" s="44" t="s">
        <v>381</v>
      </c>
      <c r="B87" s="44" t="s">
        <v>382</v>
      </c>
      <c r="C87" s="45" t="s">
        <v>383</v>
      </c>
      <c r="D87" s="45" t="s">
        <v>377</v>
      </c>
      <c r="E87" s="45" t="s">
        <v>202</v>
      </c>
      <c r="F87" s="46">
        <v>123629</v>
      </c>
      <c r="G87" s="46">
        <v>114282</v>
      </c>
      <c r="H87" s="46">
        <v>99332</v>
      </c>
      <c r="I87" s="46">
        <v>75581</v>
      </c>
      <c r="J87" s="46">
        <v>57194</v>
      </c>
      <c r="K87" s="46">
        <v>45572</v>
      </c>
      <c r="L87" s="46">
        <v>33887</v>
      </c>
      <c r="M87" s="47">
        <v>0</v>
      </c>
      <c r="P87" s="105" t="s">
        <v>791</v>
      </c>
    </row>
    <row r="88" spans="1:16" ht="31.5">
      <c r="A88" s="44" t="s">
        <v>384</v>
      </c>
      <c r="B88" s="44" t="s">
        <v>385</v>
      </c>
      <c r="C88" s="45" t="s">
        <v>386</v>
      </c>
      <c r="D88" s="45" t="s">
        <v>387</v>
      </c>
      <c r="E88" s="45" t="s">
        <v>95</v>
      </c>
      <c r="F88" s="46">
        <v>126806</v>
      </c>
      <c r="G88" s="46">
        <v>117219</v>
      </c>
      <c r="H88" s="46">
        <v>101885</v>
      </c>
      <c r="I88" s="46">
        <v>77524</v>
      </c>
      <c r="J88" s="46">
        <v>58664</v>
      </c>
      <c r="K88" s="46">
        <v>46744</v>
      </c>
      <c r="L88" s="46">
        <v>34758</v>
      </c>
      <c r="M88" s="47">
        <v>0</v>
      </c>
      <c r="P88" s="105" t="s">
        <v>792</v>
      </c>
    </row>
    <row r="89" spans="1:16" ht="31.5">
      <c r="A89" s="44" t="s">
        <v>388</v>
      </c>
      <c r="B89" s="44" t="s">
        <v>389</v>
      </c>
      <c r="C89" s="45" t="s">
        <v>390</v>
      </c>
      <c r="D89" s="45" t="s">
        <v>387</v>
      </c>
      <c r="E89" s="45" t="s">
        <v>95</v>
      </c>
      <c r="F89" s="46">
        <v>505961</v>
      </c>
      <c r="G89" s="46">
        <v>467709</v>
      </c>
      <c r="H89" s="46">
        <v>406526</v>
      </c>
      <c r="I89" s="46">
        <v>309322</v>
      </c>
      <c r="J89" s="46">
        <v>234070</v>
      </c>
      <c r="K89" s="46">
        <v>186509</v>
      </c>
      <c r="L89" s="46">
        <v>138686</v>
      </c>
      <c r="M89" s="47">
        <v>0</v>
      </c>
      <c r="P89" s="105" t="s">
        <v>793</v>
      </c>
    </row>
    <row r="90" spans="1:16" ht="31.5">
      <c r="A90" s="44" t="s">
        <v>391</v>
      </c>
      <c r="B90" s="44" t="s">
        <v>392</v>
      </c>
      <c r="C90" s="45" t="s">
        <v>393</v>
      </c>
      <c r="D90" s="45" t="s">
        <v>293</v>
      </c>
      <c r="E90" s="45" t="s">
        <v>294</v>
      </c>
      <c r="F90" s="46">
        <v>11625</v>
      </c>
      <c r="G90" s="46">
        <v>10746</v>
      </c>
      <c r="H90" s="46">
        <v>9340</v>
      </c>
      <c r="I90" s="46">
        <v>7107</v>
      </c>
      <c r="J90" s="46">
        <v>5378</v>
      </c>
      <c r="K90" s="46">
        <v>4285</v>
      </c>
      <c r="L90" s="46">
        <v>3186</v>
      </c>
      <c r="M90" s="47">
        <v>0</v>
      </c>
      <c r="P90" s="105" t="s">
        <v>794</v>
      </c>
    </row>
    <row r="91" spans="1:16" ht="42">
      <c r="A91" s="44" t="s">
        <v>394</v>
      </c>
      <c r="B91" s="44" t="s">
        <v>395</v>
      </c>
      <c r="C91" s="45" t="s">
        <v>396</v>
      </c>
      <c r="D91" s="45" t="s">
        <v>397</v>
      </c>
      <c r="E91" s="45" t="s">
        <v>397</v>
      </c>
      <c r="F91" s="46">
        <v>3693</v>
      </c>
      <c r="G91" s="46">
        <v>3414</v>
      </c>
      <c r="H91" s="46">
        <v>2967</v>
      </c>
      <c r="I91" s="46">
        <v>2258</v>
      </c>
      <c r="J91" s="46">
        <v>1709</v>
      </c>
      <c r="K91" s="46">
        <v>1361</v>
      </c>
      <c r="L91" s="46">
        <v>1012</v>
      </c>
      <c r="M91" s="47">
        <v>0</v>
      </c>
      <c r="P91" s="105" t="s">
        <v>795</v>
      </c>
    </row>
    <row r="92" spans="1:16" ht="31.5">
      <c r="A92" s="44" t="s">
        <v>398</v>
      </c>
      <c r="B92" s="44" t="s">
        <v>399</v>
      </c>
      <c r="C92" s="45" t="s">
        <v>400</v>
      </c>
      <c r="D92" s="45" t="s">
        <v>401</v>
      </c>
      <c r="E92" s="45" t="s">
        <v>401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0</v>
      </c>
      <c r="M92" s="47">
        <v>0</v>
      </c>
      <c r="P92" s="105" t="s">
        <v>796</v>
      </c>
    </row>
    <row r="93" spans="1:16" ht="42">
      <c r="A93" s="44" t="s">
        <v>402</v>
      </c>
      <c r="B93" s="44" t="s">
        <v>403</v>
      </c>
      <c r="C93" s="45" t="s">
        <v>404</v>
      </c>
      <c r="D93" s="45" t="s">
        <v>405</v>
      </c>
      <c r="E93" s="45" t="s">
        <v>268</v>
      </c>
      <c r="F93" s="46">
        <v>5468</v>
      </c>
      <c r="G93" s="46">
        <v>5055</v>
      </c>
      <c r="H93" s="46">
        <v>4393</v>
      </c>
      <c r="I93" s="46">
        <v>3343</v>
      </c>
      <c r="J93" s="46">
        <v>2530</v>
      </c>
      <c r="K93" s="46">
        <v>2016</v>
      </c>
      <c r="L93" s="46">
        <v>1499</v>
      </c>
      <c r="M93" s="47">
        <v>0</v>
      </c>
      <c r="P93" s="105" t="s">
        <v>797</v>
      </c>
    </row>
    <row r="94" spans="1:16" ht="63">
      <c r="A94" s="44" t="s">
        <v>406</v>
      </c>
      <c r="B94" s="44" t="s">
        <v>407</v>
      </c>
      <c r="C94" s="45" t="s">
        <v>408</v>
      </c>
      <c r="D94" s="45" t="s">
        <v>409</v>
      </c>
      <c r="E94" s="45" t="s">
        <v>249</v>
      </c>
      <c r="F94" s="46">
        <v>7969</v>
      </c>
      <c r="G94" s="46">
        <v>7367</v>
      </c>
      <c r="H94" s="46">
        <v>6403</v>
      </c>
      <c r="I94" s="46">
        <v>4872</v>
      </c>
      <c r="J94" s="46">
        <v>3687</v>
      </c>
      <c r="K94" s="46">
        <v>2938</v>
      </c>
      <c r="L94" s="46">
        <v>2184</v>
      </c>
      <c r="M94" s="47">
        <v>0</v>
      </c>
      <c r="P94" s="105" t="s">
        <v>798</v>
      </c>
    </row>
    <row r="95" spans="1:16" ht="31.5">
      <c r="A95" s="44" t="s">
        <v>410</v>
      </c>
      <c r="B95" s="44" t="s">
        <v>411</v>
      </c>
      <c r="C95" s="45" t="s">
        <v>412</v>
      </c>
      <c r="D95" s="45" t="s">
        <v>413</v>
      </c>
      <c r="E95" s="45" t="s">
        <v>413</v>
      </c>
      <c r="F95" s="46">
        <v>4252</v>
      </c>
      <c r="G95" s="46">
        <v>3930</v>
      </c>
      <c r="H95" s="46">
        <v>3416</v>
      </c>
      <c r="I95" s="46">
        <v>2599</v>
      </c>
      <c r="J95" s="46">
        <v>1967</v>
      </c>
      <c r="K95" s="46">
        <v>1567</v>
      </c>
      <c r="L95" s="46">
        <v>1165</v>
      </c>
      <c r="M95" s="47">
        <v>0</v>
      </c>
      <c r="P95" s="105" t="s">
        <v>799</v>
      </c>
    </row>
    <row r="96" spans="1:16" ht="31.5">
      <c r="A96" s="44" t="s">
        <v>414</v>
      </c>
      <c r="B96" s="44" t="s">
        <v>415</v>
      </c>
      <c r="C96" s="45" t="s">
        <v>416</v>
      </c>
      <c r="D96" s="45" t="s">
        <v>417</v>
      </c>
      <c r="E96" s="45" t="s">
        <v>418</v>
      </c>
      <c r="F96" s="46">
        <v>6733</v>
      </c>
      <c r="G96" s="46">
        <v>6224</v>
      </c>
      <c r="H96" s="46">
        <v>5410</v>
      </c>
      <c r="I96" s="46">
        <v>4116</v>
      </c>
      <c r="J96" s="46">
        <v>3115</v>
      </c>
      <c r="K96" s="46">
        <v>2482</v>
      </c>
      <c r="L96" s="46">
        <v>1846</v>
      </c>
      <c r="M96" s="47">
        <v>0</v>
      </c>
      <c r="P96" s="105" t="s">
        <v>800</v>
      </c>
    </row>
    <row r="97" spans="1:16" ht="42">
      <c r="A97" s="44" t="s">
        <v>419</v>
      </c>
      <c r="B97" s="44" t="s">
        <v>420</v>
      </c>
      <c r="C97" s="45" t="s">
        <v>421</v>
      </c>
      <c r="D97" s="45" t="s">
        <v>285</v>
      </c>
      <c r="E97" s="45" t="s">
        <v>285</v>
      </c>
      <c r="F97" s="46">
        <v>33944</v>
      </c>
      <c r="G97" s="46">
        <v>31378</v>
      </c>
      <c r="H97" s="46">
        <v>27273</v>
      </c>
      <c r="I97" s="46">
        <v>20752</v>
      </c>
      <c r="J97" s="46">
        <v>15704</v>
      </c>
      <c r="K97" s="46">
        <v>12513</v>
      </c>
      <c r="L97" s="46">
        <v>9304</v>
      </c>
      <c r="M97" s="47">
        <v>0</v>
      </c>
      <c r="P97" s="105" t="s">
        <v>801</v>
      </c>
    </row>
    <row r="98" spans="1:16" ht="42">
      <c r="A98" s="44" t="s">
        <v>422</v>
      </c>
      <c r="B98" s="44" t="s">
        <v>423</v>
      </c>
      <c r="C98" s="45" t="s">
        <v>424</v>
      </c>
      <c r="D98" s="45" t="s">
        <v>418</v>
      </c>
      <c r="E98" s="45" t="s">
        <v>418</v>
      </c>
      <c r="F98" s="46">
        <v>640624</v>
      </c>
      <c r="G98" s="46">
        <v>592191</v>
      </c>
      <c r="H98" s="46">
        <v>514724</v>
      </c>
      <c r="I98" s="46">
        <v>391649</v>
      </c>
      <c r="J98" s="46">
        <v>296369</v>
      </c>
      <c r="K98" s="46">
        <v>236149</v>
      </c>
      <c r="L98" s="46">
        <v>175598</v>
      </c>
      <c r="M98" s="47">
        <v>0</v>
      </c>
      <c r="P98" s="105" t="s">
        <v>802</v>
      </c>
    </row>
    <row r="99" spans="1:16" ht="31.5">
      <c r="A99" s="44" t="s">
        <v>425</v>
      </c>
      <c r="B99" s="44" t="s">
        <v>426</v>
      </c>
      <c r="C99" s="45" t="s">
        <v>427</v>
      </c>
      <c r="D99" s="45" t="s">
        <v>428</v>
      </c>
      <c r="E99" s="45" t="s">
        <v>418</v>
      </c>
      <c r="F99" s="46">
        <v>1053</v>
      </c>
      <c r="G99" s="45">
        <v>974</v>
      </c>
      <c r="H99" s="45">
        <v>846</v>
      </c>
      <c r="I99" s="45">
        <v>644</v>
      </c>
      <c r="J99" s="45">
        <v>487</v>
      </c>
      <c r="K99" s="45">
        <v>388</v>
      </c>
      <c r="L99" s="45">
        <v>289</v>
      </c>
      <c r="M99" s="47">
        <v>0</v>
      </c>
      <c r="P99" s="105" t="s">
        <v>803</v>
      </c>
    </row>
    <row r="100" spans="1:16" ht="42">
      <c r="A100" s="44" t="s">
        <v>429</v>
      </c>
      <c r="B100" s="44" t="s">
        <v>430</v>
      </c>
      <c r="C100" s="45" t="s">
        <v>431</v>
      </c>
      <c r="D100" s="45" t="s">
        <v>432</v>
      </c>
      <c r="E100" s="45" t="s">
        <v>432</v>
      </c>
      <c r="F100" s="46">
        <v>101824</v>
      </c>
      <c r="G100" s="46">
        <v>94126</v>
      </c>
      <c r="H100" s="46">
        <v>81813</v>
      </c>
      <c r="I100" s="46">
        <v>62251</v>
      </c>
      <c r="J100" s="46">
        <v>47106</v>
      </c>
      <c r="K100" s="46">
        <v>37535</v>
      </c>
      <c r="L100" s="46">
        <v>27910</v>
      </c>
      <c r="M100" s="47">
        <v>0</v>
      </c>
      <c r="P100" s="105" t="s">
        <v>804</v>
      </c>
    </row>
    <row r="101" spans="1:16" ht="31.5">
      <c r="A101" s="44" t="s">
        <v>433</v>
      </c>
      <c r="B101" s="44" t="s">
        <v>434</v>
      </c>
      <c r="C101" s="45" t="s">
        <v>435</v>
      </c>
      <c r="D101" s="45" t="s">
        <v>436</v>
      </c>
      <c r="E101" s="45" t="s">
        <v>436</v>
      </c>
      <c r="F101" s="46">
        <v>7347</v>
      </c>
      <c r="G101" s="46">
        <v>6791</v>
      </c>
      <c r="H101" s="46">
        <v>5903</v>
      </c>
      <c r="I101" s="46">
        <v>4491</v>
      </c>
      <c r="J101" s="46">
        <v>3399</v>
      </c>
      <c r="K101" s="46">
        <v>2708</v>
      </c>
      <c r="L101" s="46">
        <v>2014</v>
      </c>
      <c r="M101" s="47">
        <v>0</v>
      </c>
      <c r="P101" s="105" t="s">
        <v>805</v>
      </c>
    </row>
    <row r="102" spans="1:16" ht="52.5">
      <c r="A102" s="44" t="s">
        <v>437</v>
      </c>
      <c r="B102" s="44" t="s">
        <v>438</v>
      </c>
      <c r="C102" s="45" t="s">
        <v>439</v>
      </c>
      <c r="D102" s="45" t="s">
        <v>432</v>
      </c>
      <c r="E102" s="45" t="s">
        <v>432</v>
      </c>
      <c r="F102" s="46">
        <v>437109</v>
      </c>
      <c r="G102" s="46">
        <v>404062</v>
      </c>
      <c r="H102" s="46">
        <v>351205</v>
      </c>
      <c r="I102" s="46">
        <v>267229</v>
      </c>
      <c r="J102" s="46">
        <v>202218</v>
      </c>
      <c r="K102" s="46">
        <v>161128</v>
      </c>
      <c r="L102" s="46">
        <v>119813</v>
      </c>
      <c r="M102" s="47">
        <v>0</v>
      </c>
      <c r="P102" s="105" t="s">
        <v>806</v>
      </c>
    </row>
    <row r="103" spans="1:16" ht="52.5">
      <c r="A103" s="44" t="s">
        <v>440</v>
      </c>
      <c r="B103" s="44" t="s">
        <v>441</v>
      </c>
      <c r="C103" s="45" t="s">
        <v>442</v>
      </c>
      <c r="D103" s="45" t="s">
        <v>432</v>
      </c>
      <c r="E103" s="45" t="s">
        <v>432</v>
      </c>
      <c r="F103" s="46">
        <v>5755</v>
      </c>
      <c r="G103" s="46">
        <v>5320</v>
      </c>
      <c r="H103" s="46">
        <v>4624</v>
      </c>
      <c r="I103" s="46">
        <v>3518</v>
      </c>
      <c r="J103" s="46">
        <v>2662</v>
      </c>
      <c r="K103" s="46">
        <v>2121</v>
      </c>
      <c r="L103" s="46">
        <v>1577</v>
      </c>
      <c r="M103" s="47">
        <v>0</v>
      </c>
      <c r="P103" s="105" t="s">
        <v>807</v>
      </c>
    </row>
    <row r="104" spans="1:16" ht="42">
      <c r="A104" s="44" t="s">
        <v>443</v>
      </c>
      <c r="B104" s="44" t="s">
        <v>444</v>
      </c>
      <c r="C104" s="45" t="s">
        <v>445</v>
      </c>
      <c r="D104" s="45" t="s">
        <v>446</v>
      </c>
      <c r="E104" s="45" t="s">
        <v>447</v>
      </c>
      <c r="F104" s="46">
        <v>13018</v>
      </c>
      <c r="G104" s="46">
        <v>12034</v>
      </c>
      <c r="H104" s="46">
        <v>10460</v>
      </c>
      <c r="I104" s="46">
        <v>7959</v>
      </c>
      <c r="J104" s="46">
        <v>6023</v>
      </c>
      <c r="K104" s="46">
        <v>4799</v>
      </c>
      <c r="L104" s="46">
        <v>3568</v>
      </c>
      <c r="M104" s="47">
        <v>0</v>
      </c>
      <c r="P104" s="105" t="s">
        <v>808</v>
      </c>
    </row>
    <row r="105" spans="1:16" ht="42">
      <c r="A105" s="44" t="s">
        <v>448</v>
      </c>
      <c r="B105" s="44" t="s">
        <v>449</v>
      </c>
      <c r="C105" s="45" t="s">
        <v>450</v>
      </c>
      <c r="D105" s="45" t="s">
        <v>451</v>
      </c>
      <c r="E105" s="45" t="s">
        <v>451</v>
      </c>
      <c r="F105" s="46">
        <v>5080</v>
      </c>
      <c r="G105" s="46">
        <v>4696</v>
      </c>
      <c r="H105" s="46">
        <v>4082</v>
      </c>
      <c r="I105" s="46">
        <v>3106</v>
      </c>
      <c r="J105" s="46">
        <v>2350</v>
      </c>
      <c r="K105" s="46">
        <v>1873</v>
      </c>
      <c r="L105" s="46">
        <v>1392</v>
      </c>
      <c r="M105" s="47">
        <v>0</v>
      </c>
      <c r="P105" s="105" t="s">
        <v>809</v>
      </c>
    </row>
    <row r="106" spans="1:16" ht="42">
      <c r="A106" s="44" t="s">
        <v>452</v>
      </c>
      <c r="B106" s="44" t="s">
        <v>453</v>
      </c>
      <c r="C106" s="45" t="s">
        <v>454</v>
      </c>
      <c r="D106" s="45" t="s">
        <v>455</v>
      </c>
      <c r="E106" s="45" t="s">
        <v>455</v>
      </c>
      <c r="F106" s="46">
        <v>4160</v>
      </c>
      <c r="G106" s="46">
        <v>3846</v>
      </c>
      <c r="H106" s="46">
        <v>3343</v>
      </c>
      <c r="I106" s="46">
        <v>2543</v>
      </c>
      <c r="J106" s="46">
        <v>1925</v>
      </c>
      <c r="K106" s="46">
        <v>1534</v>
      </c>
      <c r="L106" s="46">
        <v>1140</v>
      </c>
      <c r="M106" s="47">
        <v>0</v>
      </c>
      <c r="P106" s="105" t="s">
        <v>810</v>
      </c>
    </row>
    <row r="107" spans="1:16" ht="42">
      <c r="A107" s="44" t="s">
        <v>456</v>
      </c>
      <c r="B107" s="44" t="s">
        <v>457</v>
      </c>
      <c r="C107" s="45" t="s">
        <v>458</v>
      </c>
      <c r="D107" s="45" t="s">
        <v>459</v>
      </c>
      <c r="E107" s="45" t="s">
        <v>459</v>
      </c>
      <c r="F107" s="46">
        <v>5042</v>
      </c>
      <c r="G107" s="46">
        <v>4661</v>
      </c>
      <c r="H107" s="46">
        <v>4051</v>
      </c>
      <c r="I107" s="46">
        <v>3083</v>
      </c>
      <c r="J107" s="46">
        <v>2333</v>
      </c>
      <c r="K107" s="46">
        <v>1859</v>
      </c>
      <c r="L107" s="46">
        <v>1382</v>
      </c>
      <c r="M107" s="47">
        <v>0</v>
      </c>
      <c r="P107" s="105" t="s">
        <v>811</v>
      </c>
    </row>
    <row r="108" spans="1:16" ht="42">
      <c r="A108" s="44" t="s">
        <v>460</v>
      </c>
      <c r="B108" s="44" t="s">
        <v>461</v>
      </c>
      <c r="C108" s="45" t="s">
        <v>462</v>
      </c>
      <c r="D108" s="45" t="s">
        <v>455</v>
      </c>
      <c r="E108" s="45" t="s">
        <v>455</v>
      </c>
      <c r="F108" s="46">
        <v>6523</v>
      </c>
      <c r="G108" s="46">
        <v>6030</v>
      </c>
      <c r="H108" s="46">
        <v>5241</v>
      </c>
      <c r="I108" s="46">
        <v>3988</v>
      </c>
      <c r="J108" s="46">
        <v>3018</v>
      </c>
      <c r="K108" s="46">
        <v>2404</v>
      </c>
      <c r="L108" s="46">
        <v>1788</v>
      </c>
      <c r="M108" s="47">
        <v>0</v>
      </c>
      <c r="P108" s="105" t="s">
        <v>812</v>
      </c>
    </row>
    <row r="109" spans="1:16" ht="31.5">
      <c r="A109" s="44" t="s">
        <v>463</v>
      </c>
      <c r="B109" s="44" t="s">
        <v>464</v>
      </c>
      <c r="C109" s="45" t="s">
        <v>465</v>
      </c>
      <c r="D109" s="45" t="s">
        <v>451</v>
      </c>
      <c r="E109" s="45" t="s">
        <v>451</v>
      </c>
      <c r="F109" s="46">
        <v>7836</v>
      </c>
      <c r="G109" s="46">
        <v>7243</v>
      </c>
      <c r="H109" s="46">
        <v>6296</v>
      </c>
      <c r="I109" s="46">
        <v>4790</v>
      </c>
      <c r="J109" s="46">
        <v>3625</v>
      </c>
      <c r="K109" s="46">
        <v>2888</v>
      </c>
      <c r="L109" s="46">
        <v>2148</v>
      </c>
      <c r="M109" s="47">
        <v>0</v>
      </c>
      <c r="P109" s="105" t="s">
        <v>813</v>
      </c>
    </row>
    <row r="110" spans="1:16" ht="31.5">
      <c r="A110" s="44" t="s">
        <v>466</v>
      </c>
      <c r="B110" s="44" t="s">
        <v>467</v>
      </c>
      <c r="C110" s="45" t="s">
        <v>468</v>
      </c>
      <c r="D110" s="45" t="s">
        <v>451</v>
      </c>
      <c r="E110" s="45" t="s">
        <v>451</v>
      </c>
      <c r="F110" s="46">
        <v>3652</v>
      </c>
      <c r="G110" s="46">
        <v>3376</v>
      </c>
      <c r="H110" s="46">
        <v>2934</v>
      </c>
      <c r="I110" s="46">
        <v>2233</v>
      </c>
      <c r="J110" s="46">
        <v>1689</v>
      </c>
      <c r="K110" s="46">
        <v>1346</v>
      </c>
      <c r="L110" s="46">
        <v>1001</v>
      </c>
      <c r="M110" s="47">
        <v>0</v>
      </c>
      <c r="P110" s="105" t="s">
        <v>814</v>
      </c>
    </row>
    <row r="111" spans="1:16" ht="31.5">
      <c r="A111" s="44" t="s">
        <v>469</v>
      </c>
      <c r="B111" s="44" t="s">
        <v>470</v>
      </c>
      <c r="C111" s="45" t="s">
        <v>471</v>
      </c>
      <c r="D111" s="45" t="s">
        <v>451</v>
      </c>
      <c r="E111" s="45" t="s">
        <v>451</v>
      </c>
      <c r="F111" s="46">
        <v>3197</v>
      </c>
      <c r="G111" s="46">
        <v>2955</v>
      </c>
      <c r="H111" s="46">
        <v>2568</v>
      </c>
      <c r="I111" s="46">
        <v>1954</v>
      </c>
      <c r="J111" s="46">
        <v>1479</v>
      </c>
      <c r="K111" s="46">
        <v>1178</v>
      </c>
      <c r="L111" s="45">
        <v>876</v>
      </c>
      <c r="M111" s="47">
        <v>0</v>
      </c>
      <c r="P111" s="105" t="s">
        <v>815</v>
      </c>
    </row>
    <row r="112" spans="1:16" ht="31.5">
      <c r="A112" s="44" t="s">
        <v>472</v>
      </c>
      <c r="B112" s="44" t="s">
        <v>473</v>
      </c>
      <c r="C112" s="45" t="s">
        <v>474</v>
      </c>
      <c r="D112" s="45" t="s">
        <v>451</v>
      </c>
      <c r="E112" s="45" t="s">
        <v>451</v>
      </c>
      <c r="F112" s="46">
        <v>3958</v>
      </c>
      <c r="G112" s="46">
        <v>3659</v>
      </c>
      <c r="H112" s="46">
        <v>3180</v>
      </c>
      <c r="I112" s="46">
        <v>2420</v>
      </c>
      <c r="J112" s="46">
        <v>1831</v>
      </c>
      <c r="K112" s="46">
        <v>1459</v>
      </c>
      <c r="L112" s="46">
        <v>1085</v>
      </c>
      <c r="M112" s="47">
        <v>0</v>
      </c>
      <c r="P112" s="105" t="s">
        <v>816</v>
      </c>
    </row>
    <row r="113" spans="1:16" ht="31.5">
      <c r="A113" s="44" t="s">
        <v>475</v>
      </c>
      <c r="B113" s="44" t="s">
        <v>476</v>
      </c>
      <c r="C113" s="45" t="s">
        <v>477</v>
      </c>
      <c r="D113" s="45" t="s">
        <v>459</v>
      </c>
      <c r="E113" s="45" t="s">
        <v>459</v>
      </c>
      <c r="F113" s="46">
        <v>3510</v>
      </c>
      <c r="G113" s="46">
        <v>3245</v>
      </c>
      <c r="H113" s="46">
        <v>2820</v>
      </c>
      <c r="I113" s="46">
        <v>2146</v>
      </c>
      <c r="J113" s="46">
        <v>1624</v>
      </c>
      <c r="K113" s="46">
        <v>1294</v>
      </c>
      <c r="L113" s="45">
        <v>962</v>
      </c>
      <c r="M113" s="47">
        <v>0</v>
      </c>
      <c r="P113" s="105" t="s">
        <v>817</v>
      </c>
    </row>
    <row r="114" spans="1:16" ht="42">
      <c r="A114" s="44" t="s">
        <v>478</v>
      </c>
      <c r="B114" s="44" t="s">
        <v>479</v>
      </c>
      <c r="C114" s="45" t="s">
        <v>480</v>
      </c>
      <c r="D114" s="45" t="s">
        <v>459</v>
      </c>
      <c r="E114" s="45" t="s">
        <v>459</v>
      </c>
      <c r="F114" s="46">
        <v>4261</v>
      </c>
      <c r="G114" s="46">
        <v>3938</v>
      </c>
      <c r="H114" s="46">
        <v>3423</v>
      </c>
      <c r="I114" s="46">
        <v>2605</v>
      </c>
      <c r="J114" s="46">
        <v>1971</v>
      </c>
      <c r="K114" s="46">
        <v>1571</v>
      </c>
      <c r="L114" s="46">
        <v>1168</v>
      </c>
      <c r="M114" s="47">
        <v>0</v>
      </c>
      <c r="P114" s="105" t="s">
        <v>818</v>
      </c>
    </row>
    <row r="115" spans="1:16" ht="52.5">
      <c r="A115" s="44" t="s">
        <v>481</v>
      </c>
      <c r="B115" s="44" t="s">
        <v>482</v>
      </c>
      <c r="C115" s="45" t="s">
        <v>483</v>
      </c>
      <c r="D115" s="45" t="s">
        <v>459</v>
      </c>
      <c r="E115" s="45" t="s">
        <v>459</v>
      </c>
      <c r="F115" s="46">
        <v>5391</v>
      </c>
      <c r="G115" s="46">
        <v>4983</v>
      </c>
      <c r="H115" s="46">
        <v>4332</v>
      </c>
      <c r="I115" s="46">
        <v>3296</v>
      </c>
      <c r="J115" s="46">
        <v>2494</v>
      </c>
      <c r="K115" s="46">
        <v>1987</v>
      </c>
      <c r="L115" s="46">
        <v>1478</v>
      </c>
      <c r="M115" s="47">
        <v>0</v>
      </c>
      <c r="P115" s="105" t="s">
        <v>819</v>
      </c>
    </row>
    <row r="116" spans="1:16" ht="52.5">
      <c r="A116" s="44" t="s">
        <v>484</v>
      </c>
      <c r="B116" s="44" t="s">
        <v>485</v>
      </c>
      <c r="C116" s="45" t="s">
        <v>486</v>
      </c>
      <c r="D116" s="45" t="s">
        <v>459</v>
      </c>
      <c r="E116" s="45" t="s">
        <v>459</v>
      </c>
      <c r="F116" s="46">
        <v>5192</v>
      </c>
      <c r="G116" s="46">
        <v>4799</v>
      </c>
      <c r="H116" s="46">
        <v>4171</v>
      </c>
      <c r="I116" s="46">
        <v>3174</v>
      </c>
      <c r="J116" s="46">
        <v>2402</v>
      </c>
      <c r="K116" s="46">
        <v>1914</v>
      </c>
      <c r="L116" s="46">
        <v>1423</v>
      </c>
      <c r="M116" s="47">
        <v>0</v>
      </c>
      <c r="P116" s="105" t="s">
        <v>820</v>
      </c>
    </row>
    <row r="117" spans="1:16" ht="52.5">
      <c r="A117" s="44" t="s">
        <v>487</v>
      </c>
      <c r="B117" s="44" t="s">
        <v>488</v>
      </c>
      <c r="C117" s="45" t="s">
        <v>489</v>
      </c>
      <c r="D117" s="45" t="s">
        <v>459</v>
      </c>
      <c r="E117" s="45" t="s">
        <v>459</v>
      </c>
      <c r="F117" s="46">
        <v>4429</v>
      </c>
      <c r="G117" s="46">
        <v>4094</v>
      </c>
      <c r="H117" s="46">
        <v>3558</v>
      </c>
      <c r="I117" s="46">
        <v>2708</v>
      </c>
      <c r="J117" s="46">
        <v>2049</v>
      </c>
      <c r="K117" s="46">
        <v>1633</v>
      </c>
      <c r="L117" s="46">
        <v>1214</v>
      </c>
      <c r="M117" s="47">
        <v>0</v>
      </c>
      <c r="P117" s="105" t="s">
        <v>821</v>
      </c>
    </row>
    <row r="118" spans="1:16" ht="42">
      <c r="A118" s="44" t="s">
        <v>490</v>
      </c>
      <c r="B118" s="44" t="s">
        <v>491</v>
      </c>
      <c r="C118" s="45" t="s">
        <v>492</v>
      </c>
      <c r="D118" s="45" t="s">
        <v>459</v>
      </c>
      <c r="E118" s="45" t="s">
        <v>459</v>
      </c>
      <c r="F118" s="46">
        <v>5383</v>
      </c>
      <c r="G118" s="46">
        <v>4976</v>
      </c>
      <c r="H118" s="46">
        <v>4325</v>
      </c>
      <c r="I118" s="46">
        <v>3291</v>
      </c>
      <c r="J118" s="46">
        <v>2490</v>
      </c>
      <c r="K118" s="46">
        <v>1984</v>
      </c>
      <c r="L118" s="46">
        <v>1476</v>
      </c>
      <c r="M118" s="47">
        <v>0</v>
      </c>
      <c r="P118" s="105" t="s">
        <v>822</v>
      </c>
    </row>
    <row r="119" spans="1:16" ht="42">
      <c r="A119" s="44" t="s">
        <v>493</v>
      </c>
      <c r="B119" s="44" t="s">
        <v>494</v>
      </c>
      <c r="C119" s="45" t="s">
        <v>495</v>
      </c>
      <c r="D119" s="45" t="s">
        <v>447</v>
      </c>
      <c r="E119" s="45" t="s">
        <v>447</v>
      </c>
      <c r="F119" s="46">
        <v>6640</v>
      </c>
      <c r="G119" s="46">
        <v>6138</v>
      </c>
      <c r="H119" s="46">
        <v>5335</v>
      </c>
      <c r="I119" s="46">
        <v>4059</v>
      </c>
      <c r="J119" s="46">
        <v>3072</v>
      </c>
      <c r="K119" s="46">
        <v>2448</v>
      </c>
      <c r="L119" s="46">
        <v>1820</v>
      </c>
      <c r="M119" s="47">
        <v>0</v>
      </c>
      <c r="P119" s="105" t="s">
        <v>823</v>
      </c>
    </row>
    <row r="120" spans="1:16" ht="52.5">
      <c r="A120" s="44" t="s">
        <v>496</v>
      </c>
      <c r="B120" s="44" t="s">
        <v>497</v>
      </c>
      <c r="C120" s="45" t="s">
        <v>498</v>
      </c>
      <c r="D120" s="45" t="s">
        <v>447</v>
      </c>
      <c r="E120" s="45" t="s">
        <v>447</v>
      </c>
      <c r="F120" s="46">
        <v>5207</v>
      </c>
      <c r="G120" s="46">
        <v>4813</v>
      </c>
      <c r="H120" s="46">
        <v>4184</v>
      </c>
      <c r="I120" s="46">
        <v>3183</v>
      </c>
      <c r="J120" s="46">
        <v>2409</v>
      </c>
      <c r="K120" s="46">
        <v>1919</v>
      </c>
      <c r="L120" s="46">
        <v>1427</v>
      </c>
      <c r="M120" s="47">
        <v>0</v>
      </c>
      <c r="P120" s="105" t="s">
        <v>824</v>
      </c>
    </row>
    <row r="121" spans="1:16" ht="63">
      <c r="A121" s="44" t="s">
        <v>499</v>
      </c>
      <c r="B121" s="44" t="s">
        <v>500</v>
      </c>
      <c r="C121" s="45" t="s">
        <v>501</v>
      </c>
      <c r="D121" s="45" t="s">
        <v>447</v>
      </c>
      <c r="E121" s="45" t="s">
        <v>447</v>
      </c>
      <c r="F121" s="46">
        <v>7137</v>
      </c>
      <c r="G121" s="46">
        <v>6597</v>
      </c>
      <c r="H121" s="46">
        <v>5734</v>
      </c>
      <c r="I121" s="46">
        <v>4363</v>
      </c>
      <c r="J121" s="46">
        <v>3302</v>
      </c>
      <c r="K121" s="46">
        <v>2631</v>
      </c>
      <c r="L121" s="46">
        <v>1956</v>
      </c>
      <c r="M121" s="47">
        <v>0</v>
      </c>
      <c r="P121" s="105" t="s">
        <v>825</v>
      </c>
    </row>
    <row r="122" spans="1:16" ht="52.5">
      <c r="A122" s="44" t="s">
        <v>502</v>
      </c>
      <c r="B122" s="44" t="s">
        <v>503</v>
      </c>
      <c r="C122" s="45" t="s">
        <v>504</v>
      </c>
      <c r="D122" s="45" t="s">
        <v>505</v>
      </c>
      <c r="E122" s="45" t="s">
        <v>418</v>
      </c>
      <c r="F122" s="46">
        <v>29355</v>
      </c>
      <c r="G122" s="46">
        <v>27135</v>
      </c>
      <c r="H122" s="46">
        <v>23586</v>
      </c>
      <c r="I122" s="46">
        <v>17946</v>
      </c>
      <c r="J122" s="46">
        <v>13580</v>
      </c>
      <c r="K122" s="46">
        <v>10821</v>
      </c>
      <c r="L122" s="46">
        <v>8046</v>
      </c>
      <c r="M122" s="47">
        <v>0</v>
      </c>
      <c r="P122" s="105" t="s">
        <v>826</v>
      </c>
    </row>
    <row r="123" spans="1:16" ht="52.5">
      <c r="A123" s="44" t="s">
        <v>506</v>
      </c>
      <c r="B123" s="44" t="s">
        <v>507</v>
      </c>
      <c r="C123" s="45" t="s">
        <v>508</v>
      </c>
      <c r="D123" s="45" t="s">
        <v>509</v>
      </c>
      <c r="E123" s="45" t="s">
        <v>509</v>
      </c>
      <c r="F123" s="46">
        <v>2288</v>
      </c>
      <c r="G123" s="46">
        <v>2115</v>
      </c>
      <c r="H123" s="46">
        <v>1839</v>
      </c>
      <c r="I123" s="46">
        <v>1399</v>
      </c>
      <c r="J123" s="46">
        <v>1059</v>
      </c>
      <c r="K123" s="45">
        <v>844</v>
      </c>
      <c r="L123" s="45">
        <v>627</v>
      </c>
      <c r="M123" s="47">
        <v>0</v>
      </c>
      <c r="P123" s="105" t="s">
        <v>827</v>
      </c>
    </row>
    <row r="124" spans="1:16" ht="42">
      <c r="A124" s="44" t="s">
        <v>510</v>
      </c>
      <c r="B124" s="44" t="s">
        <v>511</v>
      </c>
      <c r="C124" s="45" t="s">
        <v>512</v>
      </c>
      <c r="D124" s="45" t="s">
        <v>513</v>
      </c>
      <c r="E124" s="45" t="s">
        <v>514</v>
      </c>
      <c r="F124" s="46">
        <v>145048</v>
      </c>
      <c r="G124" s="46">
        <v>134082</v>
      </c>
      <c r="H124" s="46">
        <v>116542</v>
      </c>
      <c r="I124" s="46">
        <v>88676</v>
      </c>
      <c r="J124" s="46">
        <v>67103</v>
      </c>
      <c r="K124" s="46">
        <v>53468</v>
      </c>
      <c r="L124" s="46">
        <v>39758</v>
      </c>
      <c r="M124" s="47">
        <v>0</v>
      </c>
      <c r="P124" s="105" t="s">
        <v>828</v>
      </c>
    </row>
    <row r="125" spans="1:16" ht="42">
      <c r="A125" s="44" t="s">
        <v>515</v>
      </c>
      <c r="B125" s="44" t="s">
        <v>516</v>
      </c>
      <c r="C125" s="45" t="s">
        <v>517</v>
      </c>
      <c r="D125" s="45" t="s">
        <v>518</v>
      </c>
      <c r="E125" s="45" t="s">
        <v>518</v>
      </c>
      <c r="F125" s="46">
        <v>77479</v>
      </c>
      <c r="G125" s="46">
        <v>71621</v>
      </c>
      <c r="H125" s="46">
        <v>62252</v>
      </c>
      <c r="I125" s="46">
        <v>47367</v>
      </c>
      <c r="J125" s="46">
        <v>35844</v>
      </c>
      <c r="K125" s="46">
        <v>28560</v>
      </c>
      <c r="L125" s="46">
        <v>21237</v>
      </c>
      <c r="M125" s="47">
        <v>0</v>
      </c>
      <c r="P125" s="105" t="s">
        <v>829</v>
      </c>
    </row>
    <row r="126" spans="1:16" ht="42">
      <c r="A126" s="44" t="s">
        <v>519</v>
      </c>
      <c r="B126" s="44" t="s">
        <v>520</v>
      </c>
      <c r="C126" s="45" t="s">
        <v>521</v>
      </c>
      <c r="D126" s="45" t="s">
        <v>522</v>
      </c>
      <c r="E126" s="45" t="s">
        <v>522</v>
      </c>
      <c r="F126" s="46">
        <v>9288</v>
      </c>
      <c r="G126" s="46">
        <v>8586</v>
      </c>
      <c r="H126" s="46">
        <v>7463</v>
      </c>
      <c r="I126" s="46">
        <v>5678</v>
      </c>
      <c r="J126" s="46">
        <v>4297</v>
      </c>
      <c r="K126" s="46">
        <v>3424</v>
      </c>
      <c r="L126" s="46">
        <v>2546</v>
      </c>
      <c r="M126" s="47">
        <v>0</v>
      </c>
      <c r="P126" s="105" t="s">
        <v>830</v>
      </c>
    </row>
    <row r="127" spans="1:16" ht="31.5">
      <c r="A127" s="44" t="s">
        <v>523</v>
      </c>
      <c r="B127" s="44" t="s">
        <v>524</v>
      </c>
      <c r="C127" s="45" t="s">
        <v>525</v>
      </c>
      <c r="D127" s="45" t="s">
        <v>526</v>
      </c>
      <c r="E127" s="45" t="s">
        <v>526</v>
      </c>
      <c r="F127" s="46">
        <v>58236</v>
      </c>
      <c r="G127" s="46">
        <v>53833</v>
      </c>
      <c r="H127" s="46">
        <v>46791</v>
      </c>
      <c r="I127" s="46">
        <v>35603</v>
      </c>
      <c r="J127" s="46">
        <v>26941</v>
      </c>
      <c r="K127" s="46">
        <v>21467</v>
      </c>
      <c r="L127" s="46">
        <v>15963</v>
      </c>
      <c r="M127" s="47">
        <v>0</v>
      </c>
      <c r="P127" s="105" t="s">
        <v>831</v>
      </c>
    </row>
    <row r="128" spans="1:16" ht="31.5">
      <c r="A128" s="44" t="s">
        <v>527</v>
      </c>
      <c r="B128" s="44" t="s">
        <v>528</v>
      </c>
      <c r="C128" s="45" t="s">
        <v>529</v>
      </c>
      <c r="D128" s="45" t="s">
        <v>530</v>
      </c>
      <c r="E128" s="45" t="s">
        <v>530</v>
      </c>
      <c r="F128" s="46">
        <v>219566</v>
      </c>
      <c r="G128" s="46">
        <v>202966</v>
      </c>
      <c r="H128" s="46">
        <v>176415</v>
      </c>
      <c r="I128" s="46">
        <v>134233</v>
      </c>
      <c r="J128" s="46">
        <v>101577</v>
      </c>
      <c r="K128" s="46">
        <v>80937</v>
      </c>
      <c r="L128" s="46">
        <v>60184</v>
      </c>
      <c r="M128" s="47">
        <v>0</v>
      </c>
      <c r="P128" s="105" t="s">
        <v>832</v>
      </c>
    </row>
    <row r="129" spans="1:16" ht="42">
      <c r="A129" s="44" t="s">
        <v>531</v>
      </c>
      <c r="B129" s="44" t="s">
        <v>532</v>
      </c>
      <c r="C129" s="45" t="s">
        <v>533</v>
      </c>
      <c r="D129" s="45" t="s">
        <v>534</v>
      </c>
      <c r="E129" s="45" t="s">
        <v>534</v>
      </c>
      <c r="F129" s="46">
        <v>218043</v>
      </c>
      <c r="G129" s="46">
        <v>201559</v>
      </c>
      <c r="H129" s="46">
        <v>175192</v>
      </c>
      <c r="I129" s="46">
        <v>133302</v>
      </c>
      <c r="J129" s="46">
        <v>100872</v>
      </c>
      <c r="K129" s="46">
        <v>80376</v>
      </c>
      <c r="L129" s="46">
        <v>59767</v>
      </c>
      <c r="M129" s="47">
        <v>0</v>
      </c>
      <c r="P129" s="105" t="s">
        <v>833</v>
      </c>
    </row>
    <row r="130" spans="1:16" ht="31.5">
      <c r="A130" s="44" t="s">
        <v>535</v>
      </c>
      <c r="B130" s="44" t="s">
        <v>536</v>
      </c>
      <c r="C130" s="45" t="s">
        <v>537</v>
      </c>
      <c r="D130" s="45" t="s">
        <v>538</v>
      </c>
      <c r="E130" s="45" t="s">
        <v>538</v>
      </c>
      <c r="F130" s="46">
        <v>18481</v>
      </c>
      <c r="G130" s="46">
        <v>17084</v>
      </c>
      <c r="H130" s="46">
        <v>14849</v>
      </c>
      <c r="I130" s="46">
        <v>11299</v>
      </c>
      <c r="J130" s="46">
        <v>8550</v>
      </c>
      <c r="K130" s="46">
        <v>6813</v>
      </c>
      <c r="L130" s="46">
        <v>5066</v>
      </c>
      <c r="M130" s="47">
        <v>0</v>
      </c>
      <c r="P130" s="105" t="s">
        <v>834</v>
      </c>
    </row>
    <row r="131" spans="1:16" ht="31.5">
      <c r="A131" s="44" t="s">
        <v>539</v>
      </c>
      <c r="B131" s="44" t="s">
        <v>540</v>
      </c>
      <c r="C131" s="45" t="s">
        <v>541</v>
      </c>
      <c r="D131" s="45" t="s">
        <v>538</v>
      </c>
      <c r="E131" s="45" t="s">
        <v>538</v>
      </c>
      <c r="F131" s="46">
        <v>45746</v>
      </c>
      <c r="G131" s="46">
        <v>42288</v>
      </c>
      <c r="H131" s="46">
        <v>36756</v>
      </c>
      <c r="I131" s="46">
        <v>27967</v>
      </c>
      <c r="J131" s="46">
        <v>21163</v>
      </c>
      <c r="K131" s="46">
        <v>16863</v>
      </c>
      <c r="L131" s="46">
        <v>12539</v>
      </c>
      <c r="M131" s="47">
        <v>0</v>
      </c>
      <c r="P131" s="105" t="s">
        <v>835</v>
      </c>
    </row>
    <row r="132" spans="1:16" ht="42">
      <c r="A132" s="44" t="s">
        <v>542</v>
      </c>
      <c r="B132" s="44" t="s">
        <v>543</v>
      </c>
      <c r="C132" s="45" t="s">
        <v>544</v>
      </c>
      <c r="D132" s="45" t="s">
        <v>545</v>
      </c>
      <c r="E132" s="45" t="s">
        <v>546</v>
      </c>
      <c r="F132" s="45">
        <v>759</v>
      </c>
      <c r="G132" s="45">
        <v>702</v>
      </c>
      <c r="H132" s="45">
        <v>610</v>
      </c>
      <c r="I132" s="45">
        <v>464</v>
      </c>
      <c r="J132" s="45">
        <v>351</v>
      </c>
      <c r="K132" s="45">
        <v>280</v>
      </c>
      <c r="L132" s="45">
        <v>208</v>
      </c>
      <c r="M132" s="47">
        <v>0</v>
      </c>
      <c r="P132" s="105" t="s">
        <v>836</v>
      </c>
    </row>
    <row r="133" spans="1:16" ht="31.5">
      <c r="A133" s="44" t="s">
        <v>547</v>
      </c>
      <c r="B133" s="44" t="s">
        <v>548</v>
      </c>
      <c r="C133" s="45" t="s">
        <v>549</v>
      </c>
      <c r="D133" s="45" t="s">
        <v>550</v>
      </c>
      <c r="E133" s="45" t="s">
        <v>550</v>
      </c>
      <c r="F133" s="46">
        <v>3463</v>
      </c>
      <c r="G133" s="46">
        <v>3201</v>
      </c>
      <c r="H133" s="46">
        <v>2782</v>
      </c>
      <c r="I133" s="46">
        <v>2117</v>
      </c>
      <c r="J133" s="46">
        <v>1602</v>
      </c>
      <c r="K133" s="46">
        <v>1276</v>
      </c>
      <c r="L133" s="45">
        <v>949</v>
      </c>
      <c r="M133" s="47">
        <v>0</v>
      </c>
      <c r="P133" s="105" t="s">
        <v>837</v>
      </c>
    </row>
    <row r="134" spans="1:16" ht="31.5">
      <c r="A134" s="44" t="s">
        <v>551</v>
      </c>
      <c r="B134" s="44" t="s">
        <v>552</v>
      </c>
      <c r="C134" s="45" t="s">
        <v>553</v>
      </c>
      <c r="D134" s="45" t="s">
        <v>276</v>
      </c>
      <c r="E134" s="45" t="s">
        <v>277</v>
      </c>
      <c r="F134" s="46">
        <v>116575</v>
      </c>
      <c r="G134" s="46">
        <v>107761</v>
      </c>
      <c r="H134" s="46">
        <v>93665</v>
      </c>
      <c r="I134" s="46">
        <v>71268</v>
      </c>
      <c r="J134" s="46">
        <v>53930</v>
      </c>
      <c r="K134" s="46">
        <v>42972</v>
      </c>
      <c r="L134" s="46">
        <v>31954</v>
      </c>
      <c r="M134" s="47">
        <v>0</v>
      </c>
      <c r="P134" s="105" t="s">
        <v>838</v>
      </c>
    </row>
    <row r="135" spans="1:16" ht="31.5">
      <c r="A135" s="44" t="s">
        <v>554</v>
      </c>
      <c r="B135" s="44" t="s">
        <v>555</v>
      </c>
      <c r="C135" s="45" t="s">
        <v>556</v>
      </c>
      <c r="D135" s="45" t="s">
        <v>276</v>
      </c>
      <c r="E135" s="45" t="s">
        <v>277</v>
      </c>
      <c r="F135" s="46">
        <v>11924</v>
      </c>
      <c r="G135" s="46">
        <v>11022</v>
      </c>
      <c r="H135" s="46">
        <v>9580</v>
      </c>
      <c r="I135" s="46">
        <v>7290</v>
      </c>
      <c r="J135" s="46">
        <v>5516</v>
      </c>
      <c r="K135" s="46">
        <v>4395</v>
      </c>
      <c r="L135" s="46">
        <v>3268</v>
      </c>
      <c r="M135" s="47">
        <v>0</v>
      </c>
      <c r="P135" s="105" t="s">
        <v>839</v>
      </c>
    </row>
    <row r="136" spans="1:16" ht="31.5">
      <c r="A136" s="44" t="s">
        <v>557</v>
      </c>
      <c r="B136" s="44" t="s">
        <v>558</v>
      </c>
      <c r="C136" s="45" t="s">
        <v>559</v>
      </c>
      <c r="D136" s="45" t="s">
        <v>560</v>
      </c>
      <c r="E136" s="45" t="s">
        <v>95</v>
      </c>
      <c r="F136" s="46">
        <v>6430</v>
      </c>
      <c r="G136" s="46">
        <v>5943</v>
      </c>
      <c r="H136" s="46">
        <v>5166</v>
      </c>
      <c r="I136" s="46">
        <v>3931</v>
      </c>
      <c r="J136" s="46">
        <v>2974</v>
      </c>
      <c r="K136" s="46">
        <v>2370</v>
      </c>
      <c r="L136" s="46">
        <v>1762</v>
      </c>
      <c r="M136" s="47">
        <v>0</v>
      </c>
      <c r="P136" s="105" t="s">
        <v>840</v>
      </c>
    </row>
    <row r="137" spans="1:16" ht="31.5">
      <c r="A137" s="44" t="s">
        <v>561</v>
      </c>
      <c r="B137" s="44" t="s">
        <v>562</v>
      </c>
      <c r="C137" s="45" t="s">
        <v>563</v>
      </c>
      <c r="D137" s="45" t="s">
        <v>564</v>
      </c>
      <c r="E137" s="45" t="s">
        <v>564</v>
      </c>
      <c r="F137" s="46">
        <v>24222</v>
      </c>
      <c r="G137" s="46">
        <v>22391</v>
      </c>
      <c r="H137" s="46">
        <v>19462</v>
      </c>
      <c r="I137" s="46">
        <v>14808</v>
      </c>
      <c r="J137" s="46">
        <v>11206</v>
      </c>
      <c r="K137" s="46">
        <v>8929</v>
      </c>
      <c r="L137" s="46">
        <v>6639</v>
      </c>
      <c r="M137" s="47">
        <v>0</v>
      </c>
      <c r="P137" s="105" t="s">
        <v>841</v>
      </c>
    </row>
    <row r="138" spans="1:16" ht="52.5">
      <c r="A138" s="44" t="s">
        <v>565</v>
      </c>
      <c r="B138" s="44" t="s">
        <v>566</v>
      </c>
      <c r="C138" s="45" t="s">
        <v>567</v>
      </c>
      <c r="D138" s="45" t="s">
        <v>80</v>
      </c>
      <c r="E138" s="45" t="s">
        <v>76</v>
      </c>
      <c r="F138" s="46">
        <v>21800</v>
      </c>
      <c r="G138" s="46">
        <v>20152</v>
      </c>
      <c r="H138" s="46">
        <v>17515</v>
      </c>
      <c r="I138" s="46">
        <v>13327</v>
      </c>
      <c r="J138" s="46">
        <v>10085</v>
      </c>
      <c r="K138" s="46">
        <v>8036</v>
      </c>
      <c r="L138" s="46">
        <v>5975</v>
      </c>
      <c r="M138" s="47">
        <v>0</v>
      </c>
      <c r="P138" s="105" t="s">
        <v>842</v>
      </c>
    </row>
    <row r="139" spans="1:16" ht="31.5">
      <c r="A139" s="44" t="s">
        <v>568</v>
      </c>
      <c r="B139" s="44" t="s">
        <v>569</v>
      </c>
      <c r="C139" s="45" t="s">
        <v>570</v>
      </c>
      <c r="D139" s="45" t="s">
        <v>571</v>
      </c>
      <c r="E139" s="45" t="s">
        <v>571</v>
      </c>
      <c r="F139" s="46">
        <v>4239</v>
      </c>
      <c r="G139" s="46">
        <v>3918</v>
      </c>
      <c r="H139" s="46">
        <v>3406</v>
      </c>
      <c r="I139" s="46">
        <v>2591</v>
      </c>
      <c r="J139" s="46">
        <v>1961</v>
      </c>
      <c r="K139" s="46">
        <v>1563</v>
      </c>
      <c r="L139" s="46">
        <v>1162</v>
      </c>
      <c r="M139" s="47">
        <v>0</v>
      </c>
      <c r="P139" s="105" t="s">
        <v>843</v>
      </c>
    </row>
    <row r="140" spans="1:16" ht="31.5">
      <c r="A140" s="44" t="s">
        <v>572</v>
      </c>
      <c r="B140" s="44" t="s">
        <v>573</v>
      </c>
      <c r="C140" s="45" t="s">
        <v>574</v>
      </c>
      <c r="D140" s="45" t="s">
        <v>575</v>
      </c>
      <c r="E140" s="45" t="s">
        <v>575</v>
      </c>
      <c r="F140" s="46">
        <v>20589</v>
      </c>
      <c r="G140" s="46">
        <v>19032</v>
      </c>
      <c r="H140" s="46">
        <v>16542</v>
      </c>
      <c r="I140" s="46">
        <v>12587</v>
      </c>
      <c r="J140" s="46">
        <v>9525</v>
      </c>
      <c r="K140" s="46">
        <v>7589</v>
      </c>
      <c r="L140" s="46">
        <v>5643</v>
      </c>
      <c r="M140" s="47">
        <v>0</v>
      </c>
      <c r="P140" s="105" t="s">
        <v>844</v>
      </c>
    </row>
    <row r="141" spans="1:16" ht="31.5">
      <c r="A141" s="44" t="s">
        <v>576</v>
      </c>
      <c r="B141" s="44" t="s">
        <v>577</v>
      </c>
      <c r="C141" s="45" t="s">
        <v>578</v>
      </c>
      <c r="D141" s="45" t="s">
        <v>579</v>
      </c>
      <c r="E141" s="45" t="s">
        <v>579</v>
      </c>
      <c r="F141" s="46">
        <v>16148</v>
      </c>
      <c r="G141" s="46">
        <v>14927</v>
      </c>
      <c r="H141" s="46">
        <v>12974</v>
      </c>
      <c r="I141" s="46">
        <v>9872</v>
      </c>
      <c r="J141" s="46">
        <v>7470</v>
      </c>
      <c r="K141" s="46">
        <v>5952</v>
      </c>
      <c r="L141" s="46">
        <v>4426</v>
      </c>
      <c r="M141" s="47">
        <v>0</v>
      </c>
      <c r="P141" s="105" t="s">
        <v>845</v>
      </c>
    </row>
    <row r="142" spans="1:16" ht="21">
      <c r="A142" s="44" t="s">
        <v>580</v>
      </c>
      <c r="B142" s="44" t="s">
        <v>581</v>
      </c>
      <c r="C142" s="45" t="s">
        <v>582</v>
      </c>
      <c r="D142" s="45" t="s">
        <v>583</v>
      </c>
      <c r="E142" s="45" t="s">
        <v>583</v>
      </c>
      <c r="F142" s="46">
        <v>3028</v>
      </c>
      <c r="G142" s="46">
        <v>2799</v>
      </c>
      <c r="H142" s="46">
        <v>2433</v>
      </c>
      <c r="I142" s="46">
        <v>1851</v>
      </c>
      <c r="J142" s="46">
        <v>1401</v>
      </c>
      <c r="K142" s="46">
        <v>1116</v>
      </c>
      <c r="L142" s="45">
        <v>830</v>
      </c>
      <c r="M142" s="47">
        <v>0</v>
      </c>
      <c r="P142" s="105" t="s">
        <v>846</v>
      </c>
    </row>
    <row r="143" spans="1:16" ht="31.5">
      <c r="A143" s="44" t="s">
        <v>584</v>
      </c>
      <c r="B143" s="44" t="s">
        <v>585</v>
      </c>
      <c r="C143" s="45" t="s">
        <v>586</v>
      </c>
      <c r="D143" s="45" t="s">
        <v>587</v>
      </c>
      <c r="E143" s="45" t="s">
        <v>588</v>
      </c>
      <c r="F143" s="46">
        <v>12111</v>
      </c>
      <c r="G143" s="46">
        <v>11195</v>
      </c>
      <c r="H143" s="46">
        <v>9731</v>
      </c>
      <c r="I143" s="45">
        <v>0</v>
      </c>
      <c r="J143" s="45">
        <v>0</v>
      </c>
      <c r="K143" s="45">
        <v>0</v>
      </c>
      <c r="L143" s="45">
        <v>0</v>
      </c>
      <c r="M143" s="47">
        <v>0</v>
      </c>
      <c r="P143" s="105" t="s">
        <v>847</v>
      </c>
    </row>
    <row r="144" spans="1:16" ht="31.5">
      <c r="A144" s="44" t="s">
        <v>589</v>
      </c>
      <c r="B144" s="44" t="s">
        <v>590</v>
      </c>
      <c r="C144" s="45" t="s">
        <v>591</v>
      </c>
      <c r="D144" s="45" t="s">
        <v>592</v>
      </c>
      <c r="E144" s="45" t="s">
        <v>202</v>
      </c>
      <c r="F144" s="46">
        <v>20185</v>
      </c>
      <c r="G144" s="46">
        <v>18659</v>
      </c>
      <c r="H144" s="46">
        <v>16218</v>
      </c>
      <c r="I144" s="46">
        <v>12340</v>
      </c>
      <c r="J144" s="46">
        <v>9338</v>
      </c>
      <c r="K144" s="46">
        <v>7441</v>
      </c>
      <c r="L144" s="46">
        <v>5533</v>
      </c>
      <c r="M144" s="47">
        <v>0</v>
      </c>
      <c r="P144" s="105" t="s">
        <v>848</v>
      </c>
    </row>
    <row r="145" spans="1:16" ht="31.5">
      <c r="A145" s="44" t="s">
        <v>593</v>
      </c>
      <c r="B145" s="44" t="s">
        <v>594</v>
      </c>
      <c r="C145" s="45" t="s">
        <v>595</v>
      </c>
      <c r="D145" s="45" t="s">
        <v>596</v>
      </c>
      <c r="E145" s="45" t="s">
        <v>596</v>
      </c>
      <c r="F145" s="46">
        <v>4643</v>
      </c>
      <c r="G145" s="46">
        <v>4292</v>
      </c>
      <c r="H145" s="46">
        <v>3730</v>
      </c>
      <c r="I145" s="46">
        <v>2838</v>
      </c>
      <c r="J145" s="46">
        <v>2148</v>
      </c>
      <c r="K145" s="46">
        <v>1711</v>
      </c>
      <c r="L145" s="46">
        <v>1273</v>
      </c>
      <c r="M145" s="47">
        <v>0</v>
      </c>
      <c r="P145" s="105" t="s">
        <v>849</v>
      </c>
    </row>
    <row r="146" spans="1:16" ht="31.5">
      <c r="A146" s="44" t="s">
        <v>597</v>
      </c>
      <c r="B146" s="44" t="s">
        <v>598</v>
      </c>
      <c r="C146" s="45" t="s">
        <v>599</v>
      </c>
      <c r="D146" s="45" t="s">
        <v>600</v>
      </c>
      <c r="E146" s="45" t="s">
        <v>601</v>
      </c>
      <c r="F146" s="46">
        <v>17763</v>
      </c>
      <c r="G146" s="46">
        <v>16420</v>
      </c>
      <c r="H146" s="46">
        <v>14272</v>
      </c>
      <c r="I146" s="46">
        <v>10859</v>
      </c>
      <c r="J146" s="46">
        <v>8217</v>
      </c>
      <c r="K146" s="46">
        <v>6548</v>
      </c>
      <c r="L146" s="46">
        <v>4869</v>
      </c>
      <c r="M146" s="47">
        <v>0</v>
      </c>
      <c r="P146" s="105" t="s">
        <v>850</v>
      </c>
    </row>
    <row r="147" spans="1:16" ht="21">
      <c r="A147" s="44" t="s">
        <v>602</v>
      </c>
      <c r="B147" s="44" t="s">
        <v>603</v>
      </c>
      <c r="C147" s="45" t="s">
        <v>604</v>
      </c>
      <c r="D147" s="45" t="s">
        <v>605</v>
      </c>
      <c r="E147" s="45" t="s">
        <v>149</v>
      </c>
      <c r="F147" s="46">
        <v>1444341</v>
      </c>
      <c r="G147" s="46">
        <v>1335145</v>
      </c>
      <c r="H147" s="46">
        <v>1160489</v>
      </c>
      <c r="I147" s="46">
        <v>883005</v>
      </c>
      <c r="J147" s="46">
        <v>668189</v>
      </c>
      <c r="K147" s="46">
        <v>532417</v>
      </c>
      <c r="L147" s="46">
        <v>395900</v>
      </c>
      <c r="M147" s="47">
        <v>0</v>
      </c>
      <c r="P147" s="105" t="s">
        <v>851</v>
      </c>
    </row>
    <row r="148" spans="1:16" ht="31.5">
      <c r="A148" s="44" t="s">
        <v>606</v>
      </c>
      <c r="B148" s="44" t="s">
        <v>607</v>
      </c>
      <c r="C148" s="45" t="s">
        <v>608</v>
      </c>
      <c r="D148" s="45" t="s">
        <v>609</v>
      </c>
      <c r="E148" s="45" t="s">
        <v>609</v>
      </c>
      <c r="F148" s="46">
        <v>53826</v>
      </c>
      <c r="G148" s="46">
        <v>49757</v>
      </c>
      <c r="H148" s="46">
        <v>43248</v>
      </c>
      <c r="I148" s="46">
        <v>32907</v>
      </c>
      <c r="J148" s="46">
        <v>24901</v>
      </c>
      <c r="K148" s="46">
        <v>19842</v>
      </c>
      <c r="L148" s="46">
        <v>14754</v>
      </c>
      <c r="M148" s="47">
        <v>0</v>
      </c>
      <c r="P148" s="105" t="s">
        <v>852</v>
      </c>
    </row>
    <row r="149" spans="1:16" ht="42">
      <c r="A149" s="44" t="s">
        <v>610</v>
      </c>
      <c r="B149" s="44" t="s">
        <v>611</v>
      </c>
      <c r="C149" s="45" t="s">
        <v>612</v>
      </c>
      <c r="D149" s="45" t="s">
        <v>99</v>
      </c>
      <c r="E149" s="45" t="s">
        <v>100</v>
      </c>
      <c r="F149" s="45">
        <v>0</v>
      </c>
      <c r="G149" s="45">
        <v>0</v>
      </c>
      <c r="H149" s="45">
        <v>0</v>
      </c>
      <c r="I149" s="46">
        <v>86381</v>
      </c>
      <c r="J149" s="46">
        <v>392198</v>
      </c>
      <c r="K149" s="46">
        <v>312506</v>
      </c>
      <c r="L149" s="46">
        <v>232376</v>
      </c>
      <c r="M149" s="47">
        <v>0</v>
      </c>
      <c r="P149" s="105" t="s">
        <v>853</v>
      </c>
    </row>
    <row r="150" spans="1:16" ht="31.5">
      <c r="A150" s="44" t="s">
        <v>613</v>
      </c>
      <c r="B150" s="44" t="s">
        <v>611</v>
      </c>
      <c r="C150" s="45" t="s">
        <v>614</v>
      </c>
      <c r="D150" s="45" t="s">
        <v>615</v>
      </c>
      <c r="E150" s="45" t="s">
        <v>141</v>
      </c>
      <c r="F150" s="45">
        <v>0</v>
      </c>
      <c r="G150" s="45">
        <v>0</v>
      </c>
      <c r="H150" s="45">
        <v>0</v>
      </c>
      <c r="I150" s="46">
        <v>822676</v>
      </c>
      <c r="J150" s="46">
        <v>1245072</v>
      </c>
      <c r="K150" s="46">
        <v>992082</v>
      </c>
      <c r="L150" s="46">
        <v>737702</v>
      </c>
      <c r="M150" s="47">
        <v>0</v>
      </c>
      <c r="P150" s="105" t="s">
        <v>854</v>
      </c>
    </row>
    <row r="151" spans="1:16" ht="31.5">
      <c r="A151" s="44" t="s">
        <v>616</v>
      </c>
      <c r="B151" s="44" t="s">
        <v>611</v>
      </c>
      <c r="C151" s="45" t="s">
        <v>617</v>
      </c>
      <c r="D151" s="45" t="s">
        <v>618</v>
      </c>
      <c r="E151" s="45" t="s">
        <v>619</v>
      </c>
      <c r="F151" s="45">
        <v>0</v>
      </c>
      <c r="G151" s="45">
        <v>0</v>
      </c>
      <c r="H151" s="45">
        <v>0</v>
      </c>
      <c r="I151" s="46">
        <v>1382095</v>
      </c>
      <c r="J151" s="46">
        <v>1045861</v>
      </c>
      <c r="K151" s="46">
        <v>833349</v>
      </c>
      <c r="L151" s="46">
        <v>619670</v>
      </c>
      <c r="M151" s="47">
        <v>0</v>
      </c>
      <c r="P151" s="105" t="s">
        <v>855</v>
      </c>
    </row>
    <row r="152" spans="1:16" ht="21">
      <c r="A152" s="44" t="s">
        <v>620</v>
      </c>
      <c r="B152" s="44" t="s">
        <v>621</v>
      </c>
      <c r="C152" s="45" t="s">
        <v>622</v>
      </c>
      <c r="D152" s="45" t="s">
        <v>80</v>
      </c>
      <c r="E152" s="45" t="s">
        <v>76</v>
      </c>
      <c r="F152" s="46">
        <v>16666445</v>
      </c>
      <c r="G152" s="46">
        <v>15406416</v>
      </c>
      <c r="H152" s="46">
        <v>13391030</v>
      </c>
      <c r="I152" s="46">
        <v>10189114</v>
      </c>
      <c r="J152" s="46">
        <v>7710317</v>
      </c>
      <c r="K152" s="46">
        <v>6143635</v>
      </c>
      <c r="L152" s="46">
        <v>4568344</v>
      </c>
      <c r="M152" s="47">
        <v>0</v>
      </c>
      <c r="P152" s="105" t="s">
        <v>856</v>
      </c>
    </row>
    <row r="153" spans="1:16" ht="21">
      <c r="A153" s="44" t="s">
        <v>623</v>
      </c>
      <c r="B153" s="44" t="s">
        <v>611</v>
      </c>
      <c r="C153" s="45" t="s">
        <v>74</v>
      </c>
      <c r="D153" s="45" t="s">
        <v>75</v>
      </c>
      <c r="E153" s="45" t="s">
        <v>76</v>
      </c>
      <c r="F153" s="45">
        <v>0</v>
      </c>
      <c r="G153" s="45">
        <v>0</v>
      </c>
      <c r="H153" s="45">
        <v>0</v>
      </c>
      <c r="I153" s="46">
        <v>370204</v>
      </c>
      <c r="J153" s="46">
        <v>1120565</v>
      </c>
      <c r="K153" s="46">
        <v>892874</v>
      </c>
      <c r="L153" s="46">
        <v>663932</v>
      </c>
      <c r="M153" s="47">
        <v>0</v>
      </c>
      <c r="P153" s="105" t="s">
        <v>857</v>
      </c>
    </row>
    <row r="154" spans="1:16" ht="21">
      <c r="A154" s="44" t="s">
        <v>624</v>
      </c>
      <c r="B154" s="44" t="s">
        <v>611</v>
      </c>
      <c r="C154" s="45" t="s">
        <v>74</v>
      </c>
      <c r="D154" s="45" t="s">
        <v>75</v>
      </c>
      <c r="E154" s="45" t="s">
        <v>76</v>
      </c>
      <c r="F154" s="45">
        <v>0</v>
      </c>
      <c r="G154" s="45">
        <v>0</v>
      </c>
      <c r="H154" s="45">
        <v>0</v>
      </c>
      <c r="I154" s="45">
        <v>0</v>
      </c>
      <c r="J154" s="46">
        <v>560283</v>
      </c>
      <c r="K154" s="46">
        <v>892874</v>
      </c>
      <c r="L154" s="46">
        <v>663932</v>
      </c>
      <c r="M154" s="47">
        <v>0</v>
      </c>
      <c r="P154" s="105" t="s">
        <v>858</v>
      </c>
    </row>
    <row r="155" spans="1:16" ht="21">
      <c r="A155" s="44" t="s">
        <v>625</v>
      </c>
      <c r="B155" s="44" t="s">
        <v>611</v>
      </c>
      <c r="C155" s="45" t="s">
        <v>79</v>
      </c>
      <c r="D155" s="45" t="s">
        <v>80</v>
      </c>
      <c r="E155" s="45" t="s">
        <v>76</v>
      </c>
      <c r="F155" s="45">
        <v>0</v>
      </c>
      <c r="G155" s="45">
        <v>0</v>
      </c>
      <c r="H155" s="45">
        <v>0</v>
      </c>
      <c r="I155" s="46">
        <v>448221</v>
      </c>
      <c r="J155" s="46">
        <v>678357</v>
      </c>
      <c r="K155" s="46">
        <v>540519</v>
      </c>
      <c r="L155" s="46">
        <v>401925</v>
      </c>
      <c r="M155" s="47">
        <v>0</v>
      </c>
      <c r="P155" s="105" t="s">
        <v>859</v>
      </c>
    </row>
    <row r="156" spans="1:16" ht="21">
      <c r="A156" s="44" t="s">
        <v>626</v>
      </c>
      <c r="B156" s="44" t="s">
        <v>708</v>
      </c>
      <c r="C156" s="45" t="s">
        <v>83</v>
      </c>
      <c r="D156" s="45" t="s">
        <v>84</v>
      </c>
      <c r="E156" s="45" t="s">
        <v>85</v>
      </c>
      <c r="F156" s="45">
        <v>0</v>
      </c>
      <c r="G156" s="45">
        <v>0</v>
      </c>
      <c r="H156" s="45">
        <v>0</v>
      </c>
      <c r="I156" s="46">
        <v>411338</v>
      </c>
      <c r="J156" s="46">
        <v>1245072</v>
      </c>
      <c r="K156" s="46">
        <v>992082</v>
      </c>
      <c r="L156" s="46">
        <v>737702</v>
      </c>
      <c r="M156" s="47">
        <v>0</v>
      </c>
      <c r="P156" s="105" t="s">
        <v>860</v>
      </c>
    </row>
    <row r="157" spans="1:16" ht="31.5">
      <c r="A157" s="44" t="s">
        <v>627</v>
      </c>
      <c r="B157" s="44" t="s">
        <v>611</v>
      </c>
      <c r="C157" s="45" t="s">
        <v>628</v>
      </c>
      <c r="D157" s="45" t="s">
        <v>629</v>
      </c>
      <c r="E157" s="45" t="s">
        <v>90</v>
      </c>
      <c r="F157" s="45">
        <v>0</v>
      </c>
      <c r="G157" s="45">
        <v>0</v>
      </c>
      <c r="H157" s="46">
        <v>357877</v>
      </c>
      <c r="I157" s="46">
        <v>1089223</v>
      </c>
      <c r="J157" s="46">
        <v>824238</v>
      </c>
      <c r="K157" s="46">
        <v>656758</v>
      </c>
      <c r="L157" s="46">
        <v>488359</v>
      </c>
      <c r="M157" s="47">
        <v>0</v>
      </c>
      <c r="P157" s="105" t="s">
        <v>861</v>
      </c>
    </row>
    <row r="158" spans="1:16" ht="31.5">
      <c r="A158" s="44" t="s">
        <v>630</v>
      </c>
      <c r="B158" s="44" t="s">
        <v>611</v>
      </c>
      <c r="C158" s="45" t="s">
        <v>631</v>
      </c>
      <c r="D158" s="45" t="s">
        <v>629</v>
      </c>
      <c r="E158" s="45" t="s">
        <v>90</v>
      </c>
      <c r="F158" s="45">
        <v>0</v>
      </c>
      <c r="G158" s="45">
        <v>0</v>
      </c>
      <c r="H158" s="45">
        <v>0</v>
      </c>
      <c r="I158" s="45">
        <v>0</v>
      </c>
      <c r="J158" s="46">
        <v>470637</v>
      </c>
      <c r="K158" s="46">
        <v>750014</v>
      </c>
      <c r="L158" s="46">
        <v>557703</v>
      </c>
      <c r="M158" s="47">
        <v>0</v>
      </c>
      <c r="P158" s="105" t="s">
        <v>862</v>
      </c>
    </row>
    <row r="159" spans="1:16" ht="31.5">
      <c r="A159" s="44" t="s">
        <v>632</v>
      </c>
      <c r="B159" s="44" t="s">
        <v>611</v>
      </c>
      <c r="C159" s="45" t="s">
        <v>633</v>
      </c>
      <c r="D159" s="45" t="s">
        <v>629</v>
      </c>
      <c r="E159" s="45" t="s">
        <v>90</v>
      </c>
      <c r="F159" s="45">
        <v>0</v>
      </c>
      <c r="G159" s="45">
        <v>0</v>
      </c>
      <c r="H159" s="46">
        <v>503839</v>
      </c>
      <c r="I159" s="46">
        <v>1533468</v>
      </c>
      <c r="J159" s="46">
        <v>1160407</v>
      </c>
      <c r="K159" s="46">
        <v>924621</v>
      </c>
      <c r="L159" s="46">
        <v>687538</v>
      </c>
      <c r="M159" s="47">
        <v>0</v>
      </c>
      <c r="P159" s="105" t="s">
        <v>863</v>
      </c>
    </row>
    <row r="160" spans="1:16" ht="21">
      <c r="A160" s="44" t="s">
        <v>634</v>
      </c>
      <c r="B160" s="44" t="s">
        <v>611</v>
      </c>
      <c r="C160" s="45" t="s">
        <v>93</v>
      </c>
      <c r="D160" s="45" t="s">
        <v>94</v>
      </c>
      <c r="E160" s="45" t="s">
        <v>95</v>
      </c>
      <c r="F160" s="45">
        <v>0</v>
      </c>
      <c r="G160" s="45">
        <v>0</v>
      </c>
      <c r="H160" s="45">
        <v>0</v>
      </c>
      <c r="I160" s="45">
        <v>0</v>
      </c>
      <c r="J160" s="46">
        <v>1035174</v>
      </c>
      <c r="K160" s="46">
        <v>899819</v>
      </c>
      <c r="L160" s="46">
        <v>669096</v>
      </c>
      <c r="M160" s="47">
        <v>0</v>
      </c>
      <c r="P160" s="105" t="s">
        <v>864</v>
      </c>
    </row>
    <row r="161" spans="1:16" ht="21">
      <c r="A161" s="44" t="s">
        <v>635</v>
      </c>
      <c r="B161" s="44" t="s">
        <v>611</v>
      </c>
      <c r="C161" s="45" t="s">
        <v>636</v>
      </c>
      <c r="D161" s="45" t="s">
        <v>109</v>
      </c>
      <c r="E161" s="45" t="s">
        <v>105</v>
      </c>
      <c r="F161" s="45">
        <v>0</v>
      </c>
      <c r="G161" s="45">
        <v>0</v>
      </c>
      <c r="H161" s="46">
        <v>1072191</v>
      </c>
      <c r="I161" s="46">
        <v>1398549</v>
      </c>
      <c r="J161" s="46">
        <v>1058311</v>
      </c>
      <c r="K161" s="46">
        <v>843270</v>
      </c>
      <c r="L161" s="46">
        <v>627047</v>
      </c>
      <c r="M161" s="47">
        <v>0</v>
      </c>
      <c r="P161" s="105" t="s">
        <v>865</v>
      </c>
    </row>
    <row r="162" spans="1:16" ht="31.5">
      <c r="A162" s="44" t="s">
        <v>637</v>
      </c>
      <c r="B162" s="44" t="s">
        <v>611</v>
      </c>
      <c r="C162" s="45" t="s">
        <v>638</v>
      </c>
      <c r="D162" s="45" t="s">
        <v>109</v>
      </c>
      <c r="E162" s="45" t="s">
        <v>105</v>
      </c>
      <c r="F162" s="45">
        <v>0</v>
      </c>
      <c r="G162" s="45">
        <v>0</v>
      </c>
      <c r="H162" s="45">
        <v>0</v>
      </c>
      <c r="I162" s="46">
        <v>1122952</v>
      </c>
      <c r="J162" s="46">
        <v>1133016</v>
      </c>
      <c r="K162" s="46">
        <v>902795</v>
      </c>
      <c r="L162" s="46">
        <v>671309</v>
      </c>
      <c r="M162" s="47">
        <v>0</v>
      </c>
      <c r="P162" s="105" t="s">
        <v>866</v>
      </c>
    </row>
    <row r="163" spans="1:16" ht="21">
      <c r="A163" s="44" t="s">
        <v>639</v>
      </c>
      <c r="B163" s="44" t="s">
        <v>611</v>
      </c>
      <c r="C163" s="45" t="s">
        <v>640</v>
      </c>
      <c r="D163" s="45" t="s">
        <v>80</v>
      </c>
      <c r="E163" s="45" t="s">
        <v>76</v>
      </c>
      <c r="F163" s="45">
        <v>0</v>
      </c>
      <c r="G163" s="45">
        <v>0</v>
      </c>
      <c r="H163" s="45">
        <v>0</v>
      </c>
      <c r="I163" s="46">
        <v>355396</v>
      </c>
      <c r="J163" s="46">
        <v>537871</v>
      </c>
      <c r="K163" s="46">
        <v>428580</v>
      </c>
      <c r="L163" s="46">
        <v>318687</v>
      </c>
      <c r="M163" s="47">
        <v>0</v>
      </c>
      <c r="P163" s="105" t="s">
        <v>867</v>
      </c>
    </row>
    <row r="164" spans="1:16" ht="21">
      <c r="A164" s="44" t="s">
        <v>641</v>
      </c>
      <c r="B164" s="44" t="s">
        <v>611</v>
      </c>
      <c r="C164" s="45" t="s">
        <v>642</v>
      </c>
      <c r="D164" s="45" t="s">
        <v>80</v>
      </c>
      <c r="E164" s="45" t="s">
        <v>76</v>
      </c>
      <c r="F164" s="45">
        <v>0</v>
      </c>
      <c r="G164" s="45">
        <v>0</v>
      </c>
      <c r="H164" s="45">
        <v>0</v>
      </c>
      <c r="I164" s="46">
        <v>301099</v>
      </c>
      <c r="J164" s="46">
        <v>227848</v>
      </c>
      <c r="K164" s="46">
        <v>181551</v>
      </c>
      <c r="L164" s="46">
        <v>135000</v>
      </c>
      <c r="M164" s="47">
        <v>0</v>
      </c>
      <c r="P164" s="105" t="s">
        <v>868</v>
      </c>
    </row>
    <row r="165" spans="1:16" ht="42">
      <c r="A165" s="44" t="s">
        <v>643</v>
      </c>
      <c r="B165" s="44" t="s">
        <v>644</v>
      </c>
      <c r="C165" s="45" t="s">
        <v>645</v>
      </c>
      <c r="D165" s="45" t="s">
        <v>646</v>
      </c>
      <c r="E165" s="45" t="s">
        <v>514</v>
      </c>
      <c r="F165" s="45">
        <v>0</v>
      </c>
      <c r="G165" s="45">
        <v>0</v>
      </c>
      <c r="H165" s="45">
        <v>0</v>
      </c>
      <c r="I165" s="46">
        <v>411338</v>
      </c>
      <c r="J165" s="46">
        <v>1245072</v>
      </c>
      <c r="K165" s="46">
        <v>992082</v>
      </c>
      <c r="L165" s="46">
        <v>737702</v>
      </c>
      <c r="M165" s="47">
        <v>0</v>
      </c>
      <c r="P165" s="105" t="s">
        <v>869</v>
      </c>
    </row>
    <row r="166" spans="1:16" ht="42">
      <c r="A166" s="44" t="s">
        <v>647</v>
      </c>
      <c r="B166" s="44" t="s">
        <v>644</v>
      </c>
      <c r="C166" s="45" t="s">
        <v>645</v>
      </c>
      <c r="D166" s="45" t="s">
        <v>646</v>
      </c>
      <c r="E166" s="45" t="s">
        <v>514</v>
      </c>
      <c r="F166" s="45">
        <v>0</v>
      </c>
      <c r="G166" s="45">
        <v>0</v>
      </c>
      <c r="H166" s="45">
        <v>0</v>
      </c>
      <c r="I166" s="45">
        <v>0</v>
      </c>
      <c r="J166" s="46">
        <v>207512</v>
      </c>
      <c r="K166" s="46">
        <v>992082</v>
      </c>
      <c r="L166" s="46">
        <v>737702</v>
      </c>
      <c r="M166" s="47">
        <v>0</v>
      </c>
      <c r="P166" s="105" t="s">
        <v>870</v>
      </c>
    </row>
    <row r="167" spans="1:16" ht="42">
      <c r="A167" s="44" t="s">
        <v>648</v>
      </c>
      <c r="B167" s="44" t="s">
        <v>611</v>
      </c>
      <c r="C167" s="45" t="s">
        <v>649</v>
      </c>
      <c r="D167" s="45" t="s">
        <v>289</v>
      </c>
      <c r="E167" s="45" t="s">
        <v>244</v>
      </c>
      <c r="F167" s="45">
        <v>0</v>
      </c>
      <c r="G167" s="46">
        <v>193586</v>
      </c>
      <c r="H167" s="46">
        <v>673047</v>
      </c>
      <c r="I167" s="46">
        <v>512116</v>
      </c>
      <c r="J167" s="46">
        <v>387529</v>
      </c>
      <c r="K167" s="46">
        <v>308786</v>
      </c>
      <c r="L167" s="46">
        <v>229610</v>
      </c>
      <c r="M167" s="47">
        <v>0</v>
      </c>
      <c r="P167" s="105" t="s">
        <v>871</v>
      </c>
    </row>
    <row r="168" spans="1:16" ht="42">
      <c r="A168" s="44" t="s">
        <v>650</v>
      </c>
      <c r="B168" s="44" t="s">
        <v>709</v>
      </c>
      <c r="C168" s="45" t="s">
        <v>651</v>
      </c>
      <c r="D168" s="45" t="s">
        <v>289</v>
      </c>
      <c r="E168" s="45" t="s">
        <v>244</v>
      </c>
      <c r="F168" s="46">
        <v>129183</v>
      </c>
      <c r="G168" s="46">
        <v>119417</v>
      </c>
      <c r="H168" s="46">
        <v>103795</v>
      </c>
      <c r="I168" s="46">
        <v>78977</v>
      </c>
      <c r="J168" s="46">
        <v>59763</v>
      </c>
      <c r="K168" s="46">
        <v>47620</v>
      </c>
      <c r="L168" s="46">
        <v>35410</v>
      </c>
      <c r="M168" s="47">
        <v>0</v>
      </c>
      <c r="P168" s="105" t="s">
        <v>872</v>
      </c>
    </row>
    <row r="169" spans="1:16" ht="31.5">
      <c r="A169" s="44" t="s">
        <v>652</v>
      </c>
      <c r="B169" s="44" t="s">
        <v>653</v>
      </c>
      <c r="C169" s="45" t="s">
        <v>654</v>
      </c>
      <c r="D169" s="45" t="s">
        <v>655</v>
      </c>
      <c r="E169" s="45" t="s">
        <v>656</v>
      </c>
      <c r="F169" s="46">
        <v>72666</v>
      </c>
      <c r="G169" s="46">
        <v>67172</v>
      </c>
      <c r="H169" s="46">
        <v>58385</v>
      </c>
      <c r="I169" s="46">
        <v>44424</v>
      </c>
      <c r="J169" s="46">
        <v>33617</v>
      </c>
      <c r="K169" s="46">
        <v>26786</v>
      </c>
      <c r="L169" s="46">
        <v>19918</v>
      </c>
      <c r="M169" s="47">
        <v>0</v>
      </c>
      <c r="P169" s="105" t="s">
        <v>873</v>
      </c>
    </row>
    <row r="170" spans="1:16" ht="31.5">
      <c r="A170" s="44" t="s">
        <v>657</v>
      </c>
      <c r="B170" s="44" t="s">
        <v>611</v>
      </c>
      <c r="C170" s="45" t="s">
        <v>658</v>
      </c>
      <c r="D170" s="45" t="s">
        <v>104</v>
      </c>
      <c r="E170" s="45" t="s">
        <v>105</v>
      </c>
      <c r="F170" s="45">
        <v>0</v>
      </c>
      <c r="G170" s="46">
        <v>131234</v>
      </c>
      <c r="H170" s="46">
        <v>684400</v>
      </c>
      <c r="I170" s="46">
        <v>520754</v>
      </c>
      <c r="J170" s="46">
        <v>394065</v>
      </c>
      <c r="K170" s="46">
        <v>313994</v>
      </c>
      <c r="L170" s="46">
        <v>233483</v>
      </c>
      <c r="M170" s="47">
        <v>0</v>
      </c>
      <c r="P170" s="105" t="s">
        <v>874</v>
      </c>
    </row>
    <row r="171" spans="1:16" ht="31.5">
      <c r="A171" s="44" t="s">
        <v>659</v>
      </c>
      <c r="B171" s="44" t="s">
        <v>611</v>
      </c>
      <c r="C171" s="45" t="s">
        <v>174</v>
      </c>
      <c r="D171" s="45" t="s">
        <v>170</v>
      </c>
      <c r="E171" s="45" t="s">
        <v>171</v>
      </c>
      <c r="F171" s="45">
        <v>0</v>
      </c>
      <c r="G171" s="45">
        <v>0</v>
      </c>
      <c r="H171" s="45">
        <v>0</v>
      </c>
      <c r="I171" s="46">
        <v>592327</v>
      </c>
      <c r="J171" s="46">
        <v>448226</v>
      </c>
      <c r="K171" s="46">
        <v>357150</v>
      </c>
      <c r="L171" s="46">
        <v>265573</v>
      </c>
      <c r="M171" s="47">
        <v>0</v>
      </c>
      <c r="P171" s="105" t="s">
        <v>875</v>
      </c>
    </row>
    <row r="172" spans="1:16" ht="21">
      <c r="A172" s="44" t="s">
        <v>660</v>
      </c>
      <c r="B172" s="44" t="s">
        <v>661</v>
      </c>
      <c r="C172" s="45" t="s">
        <v>662</v>
      </c>
      <c r="D172" s="45" t="s">
        <v>663</v>
      </c>
      <c r="E172" s="45" t="s">
        <v>663</v>
      </c>
      <c r="F172" s="46">
        <v>65399</v>
      </c>
      <c r="G172" s="46">
        <v>60455</v>
      </c>
      <c r="H172" s="46">
        <v>52546</v>
      </c>
      <c r="I172" s="46">
        <v>39982</v>
      </c>
      <c r="J172" s="46">
        <v>30255</v>
      </c>
      <c r="K172" s="46">
        <v>24108</v>
      </c>
      <c r="L172" s="46">
        <v>17926</v>
      </c>
      <c r="M172" s="47">
        <v>0</v>
      </c>
      <c r="P172" s="105" t="s">
        <v>876</v>
      </c>
    </row>
    <row r="173" spans="1:16" ht="31.5">
      <c r="A173" s="44" t="s">
        <v>664</v>
      </c>
      <c r="B173" s="44" t="s">
        <v>611</v>
      </c>
      <c r="C173" s="45" t="s">
        <v>238</v>
      </c>
      <c r="D173" s="45" t="s">
        <v>239</v>
      </c>
      <c r="E173" s="45" t="s">
        <v>105</v>
      </c>
      <c r="F173" s="45">
        <v>0</v>
      </c>
      <c r="G173" s="45">
        <v>0</v>
      </c>
      <c r="H173" s="45">
        <v>0</v>
      </c>
      <c r="I173" s="46">
        <v>67871</v>
      </c>
      <c r="J173" s="46">
        <v>51359</v>
      </c>
      <c r="K173" s="46">
        <v>40923</v>
      </c>
      <c r="L173" s="46">
        <v>30430</v>
      </c>
      <c r="M173" s="47">
        <v>0</v>
      </c>
      <c r="P173" s="105" t="s">
        <v>877</v>
      </c>
    </row>
    <row r="174" spans="1:16" ht="31.5">
      <c r="A174" s="44" t="s">
        <v>665</v>
      </c>
      <c r="B174" s="44" t="s">
        <v>611</v>
      </c>
      <c r="C174" s="45" t="s">
        <v>666</v>
      </c>
      <c r="D174" s="45" t="s">
        <v>243</v>
      </c>
      <c r="E174" s="45" t="s">
        <v>244</v>
      </c>
      <c r="F174" s="45">
        <v>0</v>
      </c>
      <c r="G174" s="45">
        <v>0</v>
      </c>
      <c r="H174" s="46">
        <v>248136</v>
      </c>
      <c r="I174" s="46">
        <v>188804</v>
      </c>
      <c r="J174" s="46">
        <v>142872</v>
      </c>
      <c r="K174" s="46">
        <v>113841</v>
      </c>
      <c r="L174" s="46">
        <v>84651</v>
      </c>
      <c r="M174" s="47">
        <v>0</v>
      </c>
      <c r="P174" s="105" t="s">
        <v>878</v>
      </c>
    </row>
    <row r="175" spans="1:16" ht="31.5">
      <c r="A175" s="44" t="s">
        <v>667</v>
      </c>
      <c r="B175" s="44" t="s">
        <v>611</v>
      </c>
      <c r="C175" s="45" t="s">
        <v>307</v>
      </c>
      <c r="D175" s="45" t="s">
        <v>109</v>
      </c>
      <c r="E175" s="45" t="s">
        <v>105</v>
      </c>
      <c r="F175" s="45">
        <v>0</v>
      </c>
      <c r="G175" s="45">
        <v>0</v>
      </c>
      <c r="H175" s="46">
        <v>54736</v>
      </c>
      <c r="I175" s="46">
        <v>166592</v>
      </c>
      <c r="J175" s="46">
        <v>126064</v>
      </c>
      <c r="K175" s="46">
        <v>100448</v>
      </c>
      <c r="L175" s="46">
        <v>74692</v>
      </c>
      <c r="M175" s="47">
        <v>0</v>
      </c>
      <c r="P175" s="105" t="s">
        <v>879</v>
      </c>
    </row>
    <row r="176" spans="1:16" ht="31.5">
      <c r="A176" s="44" t="s">
        <v>668</v>
      </c>
      <c r="B176" s="44" t="s">
        <v>669</v>
      </c>
      <c r="C176" s="45" t="s">
        <v>670</v>
      </c>
      <c r="D176" s="45" t="s">
        <v>671</v>
      </c>
      <c r="E176" s="45" t="s">
        <v>671</v>
      </c>
      <c r="F176" s="46">
        <v>99310</v>
      </c>
      <c r="G176" s="46">
        <v>91802</v>
      </c>
      <c r="H176" s="46">
        <v>79793</v>
      </c>
      <c r="I176" s="46">
        <v>60713</v>
      </c>
      <c r="J176" s="46">
        <v>45943</v>
      </c>
      <c r="K176" s="46">
        <v>36608</v>
      </c>
      <c r="L176" s="46">
        <v>27221</v>
      </c>
      <c r="M176" s="47">
        <v>0</v>
      </c>
      <c r="P176" s="105" t="s">
        <v>880</v>
      </c>
    </row>
    <row r="177" spans="1:16" ht="42">
      <c r="A177" s="44" t="s">
        <v>672</v>
      </c>
      <c r="B177" s="44" t="s">
        <v>673</v>
      </c>
      <c r="C177" s="45" t="s">
        <v>674</v>
      </c>
      <c r="D177" s="45" t="s">
        <v>675</v>
      </c>
      <c r="E177" s="45" t="s">
        <v>329</v>
      </c>
      <c r="F177" s="46">
        <v>64592</v>
      </c>
      <c r="G177" s="46">
        <v>59708</v>
      </c>
      <c r="H177" s="46">
        <v>51898</v>
      </c>
      <c r="I177" s="46">
        <v>39488</v>
      </c>
      <c r="J177" s="46">
        <v>29882</v>
      </c>
      <c r="K177" s="46">
        <v>23810</v>
      </c>
      <c r="L177" s="46">
        <v>17705</v>
      </c>
      <c r="M177" s="47">
        <v>0</v>
      </c>
      <c r="P177" s="105" t="s">
        <v>881</v>
      </c>
    </row>
    <row r="178" spans="1:16" ht="31.5">
      <c r="A178" s="44" t="s">
        <v>676</v>
      </c>
      <c r="B178" s="44" t="s">
        <v>710</v>
      </c>
      <c r="C178" s="45" t="s">
        <v>677</v>
      </c>
      <c r="D178" s="45" t="s">
        <v>328</v>
      </c>
      <c r="E178" s="45" t="s">
        <v>329</v>
      </c>
      <c r="F178" s="45">
        <v>0</v>
      </c>
      <c r="G178" s="45">
        <v>0</v>
      </c>
      <c r="H178" s="45">
        <v>0</v>
      </c>
      <c r="I178" s="46">
        <v>92551</v>
      </c>
      <c r="J178" s="46">
        <v>70035</v>
      </c>
      <c r="K178" s="46">
        <v>55805</v>
      </c>
      <c r="L178" s="46">
        <v>41496</v>
      </c>
      <c r="M178" s="47">
        <v>0</v>
      </c>
      <c r="P178" s="105" t="s">
        <v>882</v>
      </c>
    </row>
    <row r="179" spans="1:16" ht="31.5">
      <c r="A179" s="44" t="s">
        <v>678</v>
      </c>
      <c r="B179" s="44" t="s">
        <v>679</v>
      </c>
      <c r="C179" s="45" t="s">
        <v>680</v>
      </c>
      <c r="D179" s="45" t="s">
        <v>333</v>
      </c>
      <c r="E179" s="45" t="s">
        <v>329</v>
      </c>
      <c r="F179" s="46">
        <v>28864</v>
      </c>
      <c r="G179" s="46">
        <v>26682</v>
      </c>
      <c r="H179" s="46">
        <v>23192</v>
      </c>
      <c r="I179" s="46">
        <v>17646</v>
      </c>
      <c r="J179" s="46">
        <v>13353</v>
      </c>
      <c r="K179" s="46">
        <v>10640</v>
      </c>
      <c r="L179" s="46">
        <v>7912</v>
      </c>
      <c r="M179" s="47">
        <v>0</v>
      </c>
      <c r="P179" s="105" t="s">
        <v>883</v>
      </c>
    </row>
    <row r="180" spans="1:16" ht="31.5">
      <c r="A180" s="44" t="s">
        <v>681</v>
      </c>
      <c r="B180" s="44" t="s">
        <v>611</v>
      </c>
      <c r="C180" s="45" t="s">
        <v>373</v>
      </c>
      <c r="D180" s="45" t="s">
        <v>80</v>
      </c>
      <c r="E180" s="45" t="s">
        <v>76</v>
      </c>
      <c r="F180" s="45">
        <v>0</v>
      </c>
      <c r="G180" s="45">
        <v>0</v>
      </c>
      <c r="H180" s="46">
        <v>192994</v>
      </c>
      <c r="I180" s="46">
        <v>293695</v>
      </c>
      <c r="J180" s="46">
        <v>222245</v>
      </c>
      <c r="K180" s="46">
        <v>177087</v>
      </c>
      <c r="L180" s="46">
        <v>131680</v>
      </c>
      <c r="M180" s="47">
        <v>0</v>
      </c>
      <c r="P180" s="105" t="s">
        <v>884</v>
      </c>
    </row>
    <row r="181" spans="1:16" ht="31.5">
      <c r="A181" s="44" t="s">
        <v>682</v>
      </c>
      <c r="B181" s="44" t="s">
        <v>611</v>
      </c>
      <c r="C181" s="45" t="s">
        <v>386</v>
      </c>
      <c r="D181" s="45" t="s">
        <v>387</v>
      </c>
      <c r="E181" s="45" t="s">
        <v>95</v>
      </c>
      <c r="F181" s="45">
        <v>0</v>
      </c>
      <c r="G181" s="45">
        <v>0</v>
      </c>
      <c r="H181" s="46">
        <v>194616</v>
      </c>
      <c r="I181" s="46">
        <v>148082</v>
      </c>
      <c r="J181" s="46">
        <v>112057</v>
      </c>
      <c r="K181" s="46">
        <v>89287</v>
      </c>
      <c r="L181" s="46">
        <v>66393</v>
      </c>
      <c r="M181" s="47">
        <v>0</v>
      </c>
      <c r="P181" s="105" t="s">
        <v>885</v>
      </c>
    </row>
    <row r="182" spans="1:16" ht="31.5">
      <c r="A182" s="44" t="s">
        <v>683</v>
      </c>
      <c r="B182" s="44" t="s">
        <v>611</v>
      </c>
      <c r="C182" s="45" t="s">
        <v>684</v>
      </c>
      <c r="D182" s="45" t="s">
        <v>560</v>
      </c>
      <c r="E182" s="45" t="s">
        <v>95</v>
      </c>
      <c r="F182" s="45">
        <v>0</v>
      </c>
      <c r="G182" s="45">
        <v>0</v>
      </c>
      <c r="H182" s="46">
        <v>194616</v>
      </c>
      <c r="I182" s="46">
        <v>148082</v>
      </c>
      <c r="J182" s="46">
        <v>112057</v>
      </c>
      <c r="K182" s="46">
        <v>89287</v>
      </c>
      <c r="L182" s="46">
        <v>66393</v>
      </c>
      <c r="M182" s="47">
        <v>0</v>
      </c>
      <c r="P182" s="105" t="s">
        <v>886</v>
      </c>
    </row>
    <row r="183" spans="1:16">
      <c r="P183" s="105" t="s">
        <v>887</v>
      </c>
    </row>
    <row r="184" spans="1:16">
      <c r="P184" s="105" t="s">
        <v>888</v>
      </c>
    </row>
    <row r="185" spans="1:16">
      <c r="P185" s="105" t="s">
        <v>889</v>
      </c>
    </row>
    <row r="186" spans="1:16">
      <c r="P186" s="105" t="s">
        <v>890</v>
      </c>
    </row>
    <row r="187" spans="1:16">
      <c r="P187" s="105" t="s">
        <v>891</v>
      </c>
    </row>
    <row r="188" spans="1:16">
      <c r="P188" s="105" t="s">
        <v>892</v>
      </c>
    </row>
    <row r="189" spans="1:16">
      <c r="P189" s="105" t="s">
        <v>893</v>
      </c>
    </row>
    <row r="190" spans="1:16">
      <c r="P190" s="105" t="s">
        <v>894</v>
      </c>
    </row>
    <row r="191" spans="1:16">
      <c r="P191" s="105" t="s">
        <v>895</v>
      </c>
    </row>
    <row r="192" spans="1:16">
      <c r="P192" s="105" t="s">
        <v>896</v>
      </c>
    </row>
    <row r="193" spans="16:16">
      <c r="P193" s="105" t="s">
        <v>897</v>
      </c>
    </row>
    <row r="194" spans="16:16">
      <c r="P194" s="105" t="s">
        <v>898</v>
      </c>
    </row>
    <row r="195" spans="16:16">
      <c r="P195" s="105" t="s">
        <v>899</v>
      </c>
    </row>
    <row r="196" spans="16:16">
      <c r="P196" s="105" t="s">
        <v>900</v>
      </c>
    </row>
    <row r="197" spans="16:16">
      <c r="P197" s="105" t="s">
        <v>901</v>
      </c>
    </row>
    <row r="198" spans="16:16">
      <c r="P198" s="105" t="s">
        <v>902</v>
      </c>
    </row>
    <row r="199" spans="16:16">
      <c r="P199" s="105" t="s">
        <v>903</v>
      </c>
    </row>
    <row r="200" spans="16:16">
      <c r="P200" s="105" t="s">
        <v>904</v>
      </c>
    </row>
    <row r="201" spans="16:16">
      <c r="P201" s="105" t="s">
        <v>905</v>
      </c>
    </row>
    <row r="202" spans="16:16">
      <c r="P202" s="105" t="s">
        <v>906</v>
      </c>
    </row>
    <row r="203" spans="16:16">
      <c r="P203" s="105" t="s">
        <v>907</v>
      </c>
    </row>
    <row r="204" spans="16:16">
      <c r="P204" s="105" t="s">
        <v>908</v>
      </c>
    </row>
    <row r="205" spans="16:16">
      <c r="P205" s="105" t="s">
        <v>909</v>
      </c>
    </row>
    <row r="206" spans="16:16">
      <c r="P206" s="105" t="s">
        <v>910</v>
      </c>
    </row>
    <row r="207" spans="16:16">
      <c r="P207" s="105" t="s">
        <v>911</v>
      </c>
    </row>
    <row r="208" spans="16:16">
      <c r="P208" s="105" t="s">
        <v>912</v>
      </c>
    </row>
    <row r="209" spans="16:16">
      <c r="P209" s="105" t="s">
        <v>913</v>
      </c>
    </row>
    <row r="210" spans="16:16">
      <c r="P210" s="105" t="s">
        <v>914</v>
      </c>
    </row>
    <row r="211" spans="16:16">
      <c r="P211" s="105" t="s">
        <v>915</v>
      </c>
    </row>
    <row r="212" spans="16:16">
      <c r="P212" s="105" t="s">
        <v>916</v>
      </c>
    </row>
    <row r="213" spans="16:16">
      <c r="P213" s="105" t="s">
        <v>917</v>
      </c>
    </row>
    <row r="214" spans="16:16">
      <c r="P214" s="105" t="s">
        <v>918</v>
      </c>
    </row>
    <row r="215" spans="16:16">
      <c r="P215" s="105" t="s">
        <v>919</v>
      </c>
    </row>
    <row r="216" spans="16:16">
      <c r="P216" s="105" t="s">
        <v>920</v>
      </c>
    </row>
    <row r="217" spans="16:16">
      <c r="P217" s="105" t="s">
        <v>921</v>
      </c>
    </row>
    <row r="218" spans="16:16">
      <c r="P218" s="105" t="s">
        <v>922</v>
      </c>
    </row>
    <row r="219" spans="16:16">
      <c r="P219" s="105" t="s">
        <v>923</v>
      </c>
    </row>
    <row r="220" spans="16:16">
      <c r="P220" s="105" t="s">
        <v>924</v>
      </c>
    </row>
    <row r="221" spans="16:16">
      <c r="P221" s="105" t="s">
        <v>925</v>
      </c>
    </row>
    <row r="222" spans="16:16">
      <c r="P222" s="105" t="s">
        <v>926</v>
      </c>
    </row>
    <row r="223" spans="16:16">
      <c r="P223" s="105" t="s">
        <v>927</v>
      </c>
    </row>
    <row r="224" spans="16:16">
      <c r="P224" s="105" t="s">
        <v>928</v>
      </c>
    </row>
    <row r="225" spans="16:16">
      <c r="P225" s="105" t="s">
        <v>929</v>
      </c>
    </row>
    <row r="226" spans="16:16">
      <c r="P226" s="105" t="s">
        <v>930</v>
      </c>
    </row>
    <row r="227" spans="16:16">
      <c r="P227" s="105" t="s">
        <v>931</v>
      </c>
    </row>
    <row r="228" spans="16:16">
      <c r="P228" s="105" t="s">
        <v>932</v>
      </c>
    </row>
    <row r="229" spans="16:16">
      <c r="P229" s="105" t="s">
        <v>933</v>
      </c>
    </row>
    <row r="230" spans="16:16">
      <c r="P230" s="105" t="s">
        <v>934</v>
      </c>
    </row>
    <row r="231" spans="16:16">
      <c r="P231" s="105" t="s">
        <v>935</v>
      </c>
    </row>
    <row r="232" spans="16:16">
      <c r="P232" s="105" t="s">
        <v>936</v>
      </c>
    </row>
    <row r="233" spans="16:16">
      <c r="P233" s="105" t="s">
        <v>937</v>
      </c>
    </row>
    <row r="234" spans="16:16">
      <c r="P234" s="105" t="s">
        <v>938</v>
      </c>
    </row>
    <row r="235" spans="16:16">
      <c r="P235" s="105" t="s">
        <v>939</v>
      </c>
    </row>
    <row r="236" spans="16:16">
      <c r="P236" s="105" t="s">
        <v>940</v>
      </c>
    </row>
    <row r="237" spans="16:16">
      <c r="P237" s="105" t="s">
        <v>941</v>
      </c>
    </row>
    <row r="238" spans="16:16">
      <c r="P238" s="105" t="s">
        <v>942</v>
      </c>
    </row>
    <row r="239" spans="16:16">
      <c r="P239" s="105" t="s">
        <v>943</v>
      </c>
    </row>
    <row r="240" spans="16:16">
      <c r="P240" s="105" t="s">
        <v>944</v>
      </c>
    </row>
    <row r="241" spans="16:16">
      <c r="P241" s="105" t="s">
        <v>945</v>
      </c>
    </row>
    <row r="242" spans="16:16">
      <c r="P242" s="105" t="s">
        <v>946</v>
      </c>
    </row>
    <row r="243" spans="16:16">
      <c r="P243" s="105" t="s">
        <v>947</v>
      </c>
    </row>
    <row r="244" spans="16:16">
      <c r="P244" s="105" t="s">
        <v>948</v>
      </c>
    </row>
    <row r="245" spans="16:16">
      <c r="P245" s="105" t="s">
        <v>949</v>
      </c>
    </row>
    <row r="246" spans="16:16">
      <c r="P246" s="105" t="s">
        <v>950</v>
      </c>
    </row>
    <row r="247" spans="16:16">
      <c r="P247" s="105" t="s">
        <v>951</v>
      </c>
    </row>
    <row r="248" spans="16:16">
      <c r="P248" s="105" t="s">
        <v>952</v>
      </c>
    </row>
    <row r="249" spans="16:16">
      <c r="P249" s="105" t="s">
        <v>953</v>
      </c>
    </row>
    <row r="250" spans="16:16">
      <c r="P250" s="105" t="s">
        <v>954</v>
      </c>
    </row>
    <row r="251" spans="16:16">
      <c r="P251" s="105" t="s">
        <v>955</v>
      </c>
    </row>
    <row r="252" spans="16:16">
      <c r="P252" s="105" t="s">
        <v>956</v>
      </c>
    </row>
    <row r="253" spans="16:16">
      <c r="P253" s="105" t="s">
        <v>957</v>
      </c>
    </row>
    <row r="254" spans="16:16">
      <c r="P254" s="105" t="s">
        <v>958</v>
      </c>
    </row>
    <row r="255" spans="16:16">
      <c r="P255" s="105" t="s">
        <v>959</v>
      </c>
    </row>
    <row r="256" spans="16:16">
      <c r="P256" s="105" t="s">
        <v>960</v>
      </c>
    </row>
    <row r="257" spans="16:16">
      <c r="P257" s="105" t="s">
        <v>961</v>
      </c>
    </row>
    <row r="258" spans="16:16">
      <c r="P258" s="105" t="s">
        <v>962</v>
      </c>
    </row>
    <row r="259" spans="16:16">
      <c r="P259" s="105" t="s">
        <v>963</v>
      </c>
    </row>
    <row r="260" spans="16:16">
      <c r="P260" s="105" t="s">
        <v>964</v>
      </c>
    </row>
    <row r="261" spans="16:16">
      <c r="P261" s="105" t="s">
        <v>965</v>
      </c>
    </row>
    <row r="262" spans="16:16">
      <c r="P262" s="105" t="s">
        <v>966</v>
      </c>
    </row>
    <row r="263" spans="16:16">
      <c r="P263" s="105" t="s">
        <v>967</v>
      </c>
    </row>
    <row r="264" spans="16:16">
      <c r="P264" s="105" t="s">
        <v>968</v>
      </c>
    </row>
    <row r="265" spans="16:16">
      <c r="P265" s="105" t="s">
        <v>969</v>
      </c>
    </row>
    <row r="266" spans="16:16">
      <c r="P266" s="105" t="s">
        <v>970</v>
      </c>
    </row>
    <row r="267" spans="16:16">
      <c r="P267" s="105" t="s">
        <v>971</v>
      </c>
    </row>
    <row r="268" spans="16:16">
      <c r="P268" s="105" t="s">
        <v>972</v>
      </c>
    </row>
    <row r="269" spans="16:16">
      <c r="P269" s="105" t="s">
        <v>973</v>
      </c>
    </row>
    <row r="270" spans="16:16">
      <c r="P270" s="105" t="s">
        <v>974</v>
      </c>
    </row>
    <row r="271" spans="16:16">
      <c r="P271" s="105" t="s">
        <v>975</v>
      </c>
    </row>
    <row r="272" spans="16:16">
      <c r="P272" s="105" t="s">
        <v>976</v>
      </c>
    </row>
    <row r="273" spans="16:16">
      <c r="P273" s="105" t="s">
        <v>977</v>
      </c>
    </row>
    <row r="274" spans="16:16">
      <c r="P274" s="105" t="s">
        <v>978</v>
      </c>
    </row>
    <row r="275" spans="16:16">
      <c r="P275" s="105" t="s">
        <v>979</v>
      </c>
    </row>
    <row r="276" spans="16:16">
      <c r="P276" s="105" t="s">
        <v>980</v>
      </c>
    </row>
    <row r="277" spans="16:16">
      <c r="P277" s="105" t="s">
        <v>981</v>
      </c>
    </row>
    <row r="278" spans="16:16">
      <c r="P278" s="105" t="s">
        <v>982</v>
      </c>
    </row>
    <row r="279" spans="16:16">
      <c r="P279" s="105" t="s">
        <v>983</v>
      </c>
    </row>
    <row r="280" spans="16:16">
      <c r="P280" s="105" t="s">
        <v>984</v>
      </c>
    </row>
    <row r="281" spans="16:16">
      <c r="P281" s="105" t="s">
        <v>985</v>
      </c>
    </row>
    <row r="282" spans="16:16">
      <c r="P282" s="105" t="s">
        <v>986</v>
      </c>
    </row>
    <row r="283" spans="16:16">
      <c r="P283" s="105" t="s">
        <v>987</v>
      </c>
    </row>
    <row r="284" spans="16:16">
      <c r="P284" s="105" t="s">
        <v>988</v>
      </c>
    </row>
    <row r="285" spans="16:16">
      <c r="P285" s="105" t="s">
        <v>989</v>
      </c>
    </row>
    <row r="286" spans="16:16">
      <c r="P286" s="105" t="s">
        <v>990</v>
      </c>
    </row>
    <row r="287" spans="16:16">
      <c r="P287" s="105" t="s">
        <v>991</v>
      </c>
    </row>
    <row r="288" spans="16:16">
      <c r="P288" s="105" t="s">
        <v>992</v>
      </c>
    </row>
    <row r="289" spans="16:16">
      <c r="P289" s="105" t="s">
        <v>993</v>
      </c>
    </row>
    <row r="290" spans="16:16">
      <c r="P290" s="105" t="s">
        <v>994</v>
      </c>
    </row>
    <row r="291" spans="16:16">
      <c r="P291" s="105" t="s">
        <v>995</v>
      </c>
    </row>
    <row r="292" spans="16:16">
      <c r="P292" s="105" t="s">
        <v>996</v>
      </c>
    </row>
    <row r="293" spans="16:16">
      <c r="P293" s="105" t="s">
        <v>997</v>
      </c>
    </row>
    <row r="294" spans="16:16">
      <c r="P294" s="105" t="s">
        <v>998</v>
      </c>
    </row>
    <row r="295" spans="16:16">
      <c r="P295" s="105" t="s">
        <v>999</v>
      </c>
    </row>
    <row r="296" spans="16:16">
      <c r="P296" s="105" t="s">
        <v>1000</v>
      </c>
    </row>
    <row r="297" spans="16:16">
      <c r="P297" s="105" t="s">
        <v>1001</v>
      </c>
    </row>
    <row r="298" spans="16:16">
      <c r="P298" s="105" t="s">
        <v>1002</v>
      </c>
    </row>
    <row r="299" spans="16:16">
      <c r="P299" s="105" t="s">
        <v>1003</v>
      </c>
    </row>
    <row r="300" spans="16:16">
      <c r="P300" s="105" t="s">
        <v>1004</v>
      </c>
    </row>
    <row r="301" spans="16:16">
      <c r="P301" s="105" t="s">
        <v>1005</v>
      </c>
    </row>
    <row r="302" spans="16:16">
      <c r="P302" s="105" t="s">
        <v>1006</v>
      </c>
    </row>
    <row r="303" spans="16:16">
      <c r="P303" s="105" t="s">
        <v>1007</v>
      </c>
    </row>
    <row r="304" spans="16:16">
      <c r="P304" s="105" t="s">
        <v>1008</v>
      </c>
    </row>
    <row r="305" spans="16:16">
      <c r="P305" s="105" t="s">
        <v>1009</v>
      </c>
    </row>
    <row r="306" spans="16:16">
      <c r="P306" s="105" t="s">
        <v>1010</v>
      </c>
    </row>
    <row r="307" spans="16:16">
      <c r="P307" s="105" t="s">
        <v>1011</v>
      </c>
    </row>
    <row r="308" spans="16:16">
      <c r="P308" s="105" t="s">
        <v>1012</v>
      </c>
    </row>
    <row r="309" spans="16:16">
      <c r="P309" s="105" t="s">
        <v>1013</v>
      </c>
    </row>
    <row r="310" spans="16:16">
      <c r="P310" s="105" t="s">
        <v>1014</v>
      </c>
    </row>
    <row r="311" spans="16:16">
      <c r="P311" s="105" t="s">
        <v>1015</v>
      </c>
    </row>
    <row r="312" spans="16:16">
      <c r="P312" s="105" t="s">
        <v>1016</v>
      </c>
    </row>
    <row r="313" spans="16:16">
      <c r="P313" s="105" t="s">
        <v>1017</v>
      </c>
    </row>
    <row r="314" spans="16:16">
      <c r="P314" s="105" t="s">
        <v>1018</v>
      </c>
    </row>
    <row r="315" spans="16:16">
      <c r="P315" s="105" t="s">
        <v>1019</v>
      </c>
    </row>
    <row r="316" spans="16:16">
      <c r="P316" s="105" t="s">
        <v>1020</v>
      </c>
    </row>
    <row r="317" spans="16:16">
      <c r="P317" s="105" t="s">
        <v>1021</v>
      </c>
    </row>
    <row r="318" spans="16:16">
      <c r="P318" s="105" t="s">
        <v>1022</v>
      </c>
    </row>
    <row r="319" spans="16:16">
      <c r="P319" s="105" t="s">
        <v>1023</v>
      </c>
    </row>
    <row r="320" spans="16:16">
      <c r="P320" s="105" t="s">
        <v>1024</v>
      </c>
    </row>
    <row r="321" spans="16:16">
      <c r="P321" s="105" t="s">
        <v>1025</v>
      </c>
    </row>
    <row r="322" spans="16:16">
      <c r="P322" s="105" t="s">
        <v>1026</v>
      </c>
    </row>
    <row r="323" spans="16:16">
      <c r="P323" s="105" t="s">
        <v>1027</v>
      </c>
    </row>
    <row r="324" spans="16:16">
      <c r="P324" s="105" t="s">
        <v>1028</v>
      </c>
    </row>
    <row r="325" spans="16:16">
      <c r="P325" s="105" t="s">
        <v>1029</v>
      </c>
    </row>
    <row r="326" spans="16:16">
      <c r="P326" s="105" t="s">
        <v>1030</v>
      </c>
    </row>
    <row r="327" spans="16:16">
      <c r="P327" s="105" t="s">
        <v>1031</v>
      </c>
    </row>
    <row r="328" spans="16:16">
      <c r="P328" s="105" t="s">
        <v>1032</v>
      </c>
    </row>
    <row r="329" spans="16:16">
      <c r="P329" s="105" t="s">
        <v>1033</v>
      </c>
    </row>
    <row r="330" spans="16:16">
      <c r="P330" s="105" t="s">
        <v>1034</v>
      </c>
    </row>
    <row r="331" spans="16:16">
      <c r="P331" s="105" t="s">
        <v>1035</v>
      </c>
    </row>
    <row r="332" spans="16:16">
      <c r="P332" s="105" t="s">
        <v>1036</v>
      </c>
    </row>
    <row r="333" spans="16:16">
      <c r="P333" s="105" t="s">
        <v>1037</v>
      </c>
    </row>
    <row r="334" spans="16:16">
      <c r="P334" s="105" t="s">
        <v>1038</v>
      </c>
    </row>
    <row r="335" spans="16:16">
      <c r="P335" s="105" t="s">
        <v>1039</v>
      </c>
    </row>
    <row r="336" spans="16:16">
      <c r="P336" s="105" t="s">
        <v>1040</v>
      </c>
    </row>
    <row r="337" spans="16:16">
      <c r="P337" s="105" t="s">
        <v>1041</v>
      </c>
    </row>
    <row r="338" spans="16:16">
      <c r="P338" s="105" t="s">
        <v>1042</v>
      </c>
    </row>
    <row r="339" spans="16:16">
      <c r="P339" s="105" t="s">
        <v>1043</v>
      </c>
    </row>
    <row r="340" spans="16:16">
      <c r="P340" s="105" t="s">
        <v>1044</v>
      </c>
    </row>
    <row r="341" spans="16:16">
      <c r="P341" s="105" t="s">
        <v>1045</v>
      </c>
    </row>
    <row r="342" spans="16:16">
      <c r="P342" s="105" t="s">
        <v>1046</v>
      </c>
    </row>
    <row r="343" spans="16:16">
      <c r="P343" s="105" t="s">
        <v>1047</v>
      </c>
    </row>
    <row r="344" spans="16:16">
      <c r="P344" s="105" t="s">
        <v>1048</v>
      </c>
    </row>
    <row r="345" spans="16:16">
      <c r="P345" s="105" t="s">
        <v>1049</v>
      </c>
    </row>
    <row r="346" spans="16:16">
      <c r="P346" s="105" t="s">
        <v>1050</v>
      </c>
    </row>
    <row r="347" spans="16:16">
      <c r="P347" s="105" t="s">
        <v>1051</v>
      </c>
    </row>
    <row r="348" spans="16:16">
      <c r="P348" s="105" t="s">
        <v>1052</v>
      </c>
    </row>
    <row r="349" spans="16:16">
      <c r="P349" s="105" t="s">
        <v>1053</v>
      </c>
    </row>
    <row r="350" spans="16:16">
      <c r="P350" s="105" t="s">
        <v>1054</v>
      </c>
    </row>
    <row r="351" spans="16:16">
      <c r="P351" s="105" t="s">
        <v>1055</v>
      </c>
    </row>
    <row r="352" spans="16:16">
      <c r="P352" s="105" t="s">
        <v>1056</v>
      </c>
    </row>
    <row r="353" spans="16:16">
      <c r="P353" s="105" t="s">
        <v>1057</v>
      </c>
    </row>
    <row r="354" spans="16:16">
      <c r="P354" s="105" t="s">
        <v>1058</v>
      </c>
    </row>
    <row r="355" spans="16:16">
      <c r="P355" s="105" t="s">
        <v>1059</v>
      </c>
    </row>
    <row r="356" spans="16:16">
      <c r="P356" s="105" t="s">
        <v>1060</v>
      </c>
    </row>
  </sheetData>
  <autoFilter ref="A8:M182" xr:uid="{00000000-0009-0000-0000-000004000000}"/>
  <mergeCells count="7">
    <mergeCell ref="F3:M3"/>
    <mergeCell ref="A6:E6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18</vt:i4>
      </vt:variant>
    </vt:vector>
  </HeadingPairs>
  <TitlesOfParts>
    <vt:vector size="23" baseType="lpstr">
      <vt:lpstr>A_Dane ogólne</vt:lpstr>
      <vt:lpstr>B_Dotychczas wydane uprawnienia</vt:lpstr>
      <vt:lpstr>C_Inne zadania</vt:lpstr>
      <vt:lpstr>Listy</vt:lpstr>
      <vt:lpstr>Arkusz2</vt:lpstr>
      <vt:lpstr>Instalacje</vt:lpstr>
      <vt:lpstr>Instalacje2</vt:lpstr>
      <vt:lpstr>ListaZadan2</vt:lpstr>
      <vt:lpstr>NazwaGrupy</vt:lpstr>
      <vt:lpstr>NazwaGrupy2</vt:lpstr>
      <vt:lpstr>NazwaInstalacji</vt:lpstr>
      <vt:lpstr>NazwaInstalacji2</vt:lpstr>
      <vt:lpstr>NazwaProwadzącego</vt:lpstr>
      <vt:lpstr>NazwaProwadzącego2</vt:lpstr>
      <vt:lpstr>NrKPRU</vt:lpstr>
      <vt:lpstr>NrZadania</vt:lpstr>
      <vt:lpstr>NumerInstalacji2</vt:lpstr>
      <vt:lpstr>OKRES</vt:lpstr>
      <vt:lpstr>PodmiotZgłaszający</vt:lpstr>
      <vt:lpstr>tak</vt:lpstr>
      <vt:lpstr>TypInwestycji</vt:lpstr>
      <vt:lpstr>typzadania</vt:lpstr>
      <vt:lpstr>wskaźniki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Kołoczek Jacek</dc:creator>
  <cp:lastModifiedBy>DREBSZOK Kamila</cp:lastModifiedBy>
  <cp:lastPrinted>2019-09-10T13:47:45Z</cp:lastPrinted>
  <dcterms:created xsi:type="dcterms:W3CDTF">2019-08-29T06:47:51Z</dcterms:created>
  <dcterms:modified xsi:type="dcterms:W3CDTF">2019-09-12T12:23:01Z</dcterms:modified>
</cp:coreProperties>
</file>