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siedlec\Documents\KITHA\DANE z 2018 ROKU\SPRAWOZDAWCZOŚĆ w 2018\BILANS\PLIKI NA STRONĘ MŚ\"/>
    </mc:Choice>
  </mc:AlternateContent>
  <xr:revisionPtr revIDLastSave="0" documentId="13_ncr:1_{D1E41B35-2ED6-4EB7-9F14-A0003A4E99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chunek zysków i stra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E42" i="1"/>
  <c r="D42" i="1"/>
  <c r="E41" i="1"/>
  <c r="D41" i="1"/>
  <c r="D40" i="1" s="1"/>
  <c r="E39" i="1"/>
  <c r="D39" i="1"/>
  <c r="E38" i="1"/>
  <c r="D38" i="1"/>
  <c r="E37" i="1"/>
  <c r="D37" i="1"/>
  <c r="E34" i="1"/>
  <c r="D34" i="1"/>
  <c r="E33" i="1"/>
  <c r="D33" i="1"/>
  <c r="E31" i="1"/>
  <c r="D31" i="1"/>
  <c r="E30" i="1"/>
  <c r="E28" i="1" s="1"/>
  <c r="D30" i="1"/>
  <c r="E29" i="1"/>
  <c r="D29" i="1"/>
  <c r="D28" i="1" s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D16" i="1" s="1"/>
  <c r="E15" i="1"/>
  <c r="D15" i="1"/>
  <c r="E14" i="1"/>
  <c r="D14" i="1"/>
  <c r="E13" i="1"/>
  <c r="D13" i="1"/>
  <c r="E12" i="1"/>
  <c r="D12" i="1"/>
  <c r="E11" i="1"/>
  <c r="D11" i="1"/>
  <c r="E10" i="1"/>
  <c r="D10" i="1"/>
  <c r="E16" i="1" l="1"/>
  <c r="E40" i="1"/>
  <c r="D32" i="1"/>
  <c r="D36" i="1"/>
  <c r="E32" i="1"/>
  <c r="E36" i="1"/>
  <c r="E9" i="1"/>
  <c r="D9" i="1"/>
  <c r="D27" i="1" s="1"/>
  <c r="D35" i="1" s="1"/>
  <c r="D43" i="1" s="1"/>
  <c r="D46" i="1" s="1"/>
  <c r="E27" i="1" l="1"/>
  <c r="E35" i="1" s="1"/>
  <c r="E43" i="1" s="1"/>
  <c r="E46" i="1" s="1"/>
</calcChain>
</file>

<file path=xl/sharedStrings.xml><?xml version="1.0" encoding="utf-8"?>
<sst xmlns="http://schemas.openxmlformats.org/spreadsheetml/2006/main" count="85" uniqueCount="68">
  <si>
    <t>Nazwa i adres jednostki sprawozdawczej:</t>
  </si>
  <si>
    <r>
      <t xml:space="preserve"> </t>
    </r>
    <r>
      <rPr>
        <b/>
        <sz val="8"/>
        <rFont val="Times New Roman"/>
        <family val="1"/>
        <charset val="238"/>
      </rPr>
      <t>Adresat:</t>
    </r>
  </si>
  <si>
    <t>Ministerstwo Środowiska
Departament Ekonomiczny
Warszawa</t>
  </si>
  <si>
    <r>
      <t xml:space="preserve"> </t>
    </r>
    <r>
      <rPr>
        <b/>
        <sz val="8"/>
        <rFont val="Times New Roman"/>
        <family val="1"/>
        <charset val="238"/>
      </rPr>
      <t>wysłać bez pisma przewodniego</t>
    </r>
  </si>
  <si>
    <t>Stan na koniec roku poprzedniego</t>
  </si>
  <si>
    <t>Stan na koniec roku bieżącego</t>
  </si>
  <si>
    <t>A.</t>
  </si>
  <si>
    <t xml:space="preserve"> Przychody netto z podstawowej działalności operacyjnej</t>
  </si>
  <si>
    <t>I.</t>
  </si>
  <si>
    <t xml:space="preserve"> Przychody netto ze sprzedaży produktów</t>
  </si>
  <si>
    <t>II.</t>
  </si>
  <si>
    <t xml:space="preserve"> Zmiana stanu produktów (zwiększenie - wartość dodatnia, zmniejszenie - wartość ujemna) </t>
  </si>
  <si>
    <t>III.</t>
  </si>
  <si>
    <t xml:space="preserve"> Koszt wytworzenia produktów na własne potrzeby jednostki</t>
  </si>
  <si>
    <t>IV.</t>
  </si>
  <si>
    <t xml:space="preserve"> Przychody netto ze sprzedaży towarów i materiałów</t>
  </si>
  <si>
    <t>V.</t>
  </si>
  <si>
    <t>Dotacje na finansowanie działalności podstawowej</t>
  </si>
  <si>
    <t>VI.</t>
  </si>
  <si>
    <t xml:space="preserve"> Przychody z tytułu dochodów budżetowych</t>
  </si>
  <si>
    <t>B.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</si>
  <si>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</si>
  <si>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</si>
  <si>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</si>
  <si>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</si>
  <si>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</si>
  <si>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</si>
  <si>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</si>
  <si>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</si>
  <si>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</si>
  <si>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</si>
  <si>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</si>
  <si>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</si>
  <si>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</si>
  <si>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</si>
  <si>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</si>
  <si>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</si>
  <si>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z działalności podstawowej (A - B) </t>
    </r>
  </si>
  <si>
    <t>D.</t>
  </si>
  <si>
    <r>
      <t xml:space="preserve"> </t>
    </r>
    <r>
      <rPr>
        <b/>
        <sz val="9"/>
        <rFont val="Times New Roman"/>
        <family val="1"/>
        <charset val="238"/>
      </rPr>
      <t>Pozostałe przychody operacyjne</t>
    </r>
  </si>
  <si>
    <t xml:space="preserve"> Zysk ze zbycia niefinansowych aktywów trwałych</t>
  </si>
  <si>
    <t xml:space="preserve"> Dotacje</t>
  </si>
  <si>
    <t>III</t>
  </si>
  <si>
    <t xml:space="preserve"> Inne przychody operacyjne</t>
  </si>
  <si>
    <t>E.</t>
  </si>
  <si>
    <r>
      <t xml:space="preserve"> </t>
    </r>
    <r>
      <rPr>
        <b/>
        <sz val="9"/>
        <rFont val="Times New Roman"/>
        <family val="1"/>
        <charset val="238"/>
      </rPr>
      <t>Pozostałe koszty operacyjne</t>
    </r>
  </si>
  <si>
    <t>I</t>
  </si>
  <si>
    <t>Koszty inwestycji finansowanych ze środków własnych samorządowych zakładów budżetowych i dochodów jednostek budżetowych gromadzonych na wydzielonym rachunku</t>
  </si>
  <si>
    <t>Pozostałe koszty operacyjne</t>
  </si>
  <si>
    <t>F.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</si>
  <si>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z działalności operacyjnej (C + D - E) </t>
    </r>
  </si>
  <si>
    <t>G.</t>
  </si>
  <si>
    <r>
      <t xml:space="preserve"> </t>
    </r>
    <r>
      <rPr>
        <b/>
        <sz val="9"/>
        <rFont val="Times New Roman"/>
        <family val="1"/>
        <charset val="238"/>
      </rPr>
      <t>Przychody finansowe</t>
    </r>
  </si>
  <si>
    <t xml:space="preserve"> Dywidendy i udziały w zyskach</t>
  </si>
  <si>
    <t xml:space="preserve"> Odsetki</t>
  </si>
  <si>
    <t xml:space="preserve"> Inne</t>
  </si>
  <si>
    <t>H.</t>
  </si>
  <si>
    <r>
      <t xml:space="preserve"> </t>
    </r>
    <r>
      <rPr>
        <b/>
        <sz val="9"/>
        <rFont val="Times New Roman"/>
        <family val="1"/>
        <charset val="238"/>
      </rPr>
      <t>Koszty finansowe</t>
    </r>
  </si>
  <si>
    <t>J.</t>
  </si>
  <si>
    <r>
      <t xml:space="preserve"> </t>
    </r>
    <r>
      <rPr>
        <b/>
        <sz val="9"/>
        <rFont val="Times New Roman"/>
        <family val="1"/>
        <charset val="238"/>
      </rPr>
      <t>Podatek dochodowy</t>
    </r>
  </si>
  <si>
    <t>K</t>
  </si>
  <si>
    <t>L</t>
  </si>
  <si>
    <r>
      <t xml:space="preserve"> </t>
    </r>
    <r>
      <rPr>
        <b/>
        <sz val="9"/>
        <rFont val="Times New Roman"/>
        <family val="1"/>
        <charset val="238"/>
      </rPr>
      <t xml:space="preserve">Zysk (strata) netto (I - J - K) </t>
    </r>
  </si>
  <si>
    <t>Numer identyfikacyjny REGON
001064858</t>
  </si>
  <si>
    <t>Ministerstwo Środowiska
00-922 Warszawa
ul. Wawelska 52/54</t>
  </si>
  <si>
    <t>Rachunek zysków i strat 
Ministerstwa Środowiska
sporządzony na dzień 31 grudnia 2018r.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</si>
  <si>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brutto (F+G-H) </t>
    </r>
  </si>
  <si>
    <r>
      <t xml:space="preserve"> </t>
    </r>
    <r>
      <rPr>
        <b/>
        <sz val="9"/>
        <rFont val="Times New Roman"/>
        <family val="1"/>
        <charset val="238"/>
      </rPr>
      <t xml:space="preserve">Pozostałe obowiązkowe zmniejszenia zysku (zwiększenia straty)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</si>
</sst>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ech/Desktop/Sprawozdanie%20Finansowe%20-%20Bilanse/bilans%202018/Kopia%20Kopia%20Bilans%20M&#346;%20-%20jednostki_2018_korek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jednostki"/>
      <sheetName val="Bilans - I stopnia"/>
      <sheetName val="Bilans - III stopnia"/>
      <sheetName val="Wynik jednostki"/>
      <sheetName val="Wynik - I stopnia"/>
      <sheetName val="Wynik - III stopnia"/>
      <sheetName val="Fundusz jednostki"/>
      <sheetName val="Fundusz - I stopnia"/>
      <sheetName val="Fundusz - III stopnia"/>
    </sheetNames>
    <sheetDataSet>
      <sheetData sheetId="0"/>
      <sheetData sheetId="1">
        <row r="10">
          <cell r="B10">
            <v>0</v>
          </cell>
        </row>
      </sheetData>
      <sheetData sheetId="2">
        <row r="10">
          <cell r="B10">
            <v>864727.35</v>
          </cell>
        </row>
      </sheetData>
      <sheetData sheetId="3"/>
      <sheetData sheetId="4"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243914339.5</v>
          </cell>
          <cell r="E16">
            <v>198831637.88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23941.95</v>
          </cell>
          <cell r="E32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1099250.8799999999</v>
          </cell>
          <cell r="E39">
            <v>630018.67999999993</v>
          </cell>
        </row>
        <row r="40">
          <cell r="D40">
            <v>0</v>
          </cell>
          <cell r="E40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14075</v>
          </cell>
          <cell r="E43">
            <v>13894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</sheetData>
      <sheetData sheetId="5">
        <row r="11">
          <cell r="D11">
            <v>0</v>
          </cell>
          <cell r="E11">
            <v>0</v>
          </cell>
        </row>
        <row r="12">
          <cell r="D12">
            <v>-54299.79</v>
          </cell>
          <cell r="E12">
            <v>-705891.48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2438143844.9699998</v>
          </cell>
          <cell r="E16">
            <v>5423887941.25</v>
          </cell>
        </row>
        <row r="18">
          <cell r="D18">
            <v>2403622.41</v>
          </cell>
          <cell r="E18">
            <v>2452438.9700000002</v>
          </cell>
        </row>
        <row r="19">
          <cell r="D19">
            <v>2505213.2999999998</v>
          </cell>
          <cell r="E19">
            <v>2633772.0299999998</v>
          </cell>
        </row>
        <row r="20">
          <cell r="D20">
            <v>24599152.25</v>
          </cell>
          <cell r="E20">
            <v>32195025.91</v>
          </cell>
        </row>
        <row r="21">
          <cell r="D21">
            <v>94838682.25</v>
          </cell>
          <cell r="E21">
            <v>37207740.520000003</v>
          </cell>
        </row>
        <row r="22">
          <cell r="D22">
            <v>45246053.710000001</v>
          </cell>
          <cell r="E22">
            <v>45052515.609999999</v>
          </cell>
        </row>
        <row r="23">
          <cell r="D23">
            <v>9772542.4600000009</v>
          </cell>
          <cell r="E23">
            <v>10131513.470000001</v>
          </cell>
        </row>
        <row r="24">
          <cell r="D24">
            <v>4421313.99</v>
          </cell>
          <cell r="E24">
            <v>3367322.94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359144.2</v>
          </cell>
          <cell r="E32">
            <v>197194100.40000001</v>
          </cell>
        </row>
        <row r="34">
          <cell r="D34">
            <v>0</v>
          </cell>
          <cell r="E34">
            <v>0</v>
          </cell>
        </row>
        <row r="35">
          <cell r="D35">
            <v>54550526.219999999</v>
          </cell>
          <cell r="E35">
            <v>179574453.16999999</v>
          </cell>
        </row>
        <row r="38">
          <cell r="D38">
            <v>0</v>
          </cell>
          <cell r="E38">
            <v>0</v>
          </cell>
        </row>
        <row r="39">
          <cell r="D39">
            <v>217514.86</v>
          </cell>
          <cell r="E39">
            <v>701523.26</v>
          </cell>
        </row>
        <row r="40">
          <cell r="D40">
            <v>615899.93000000005</v>
          </cell>
          <cell r="E40">
            <v>107.74</v>
          </cell>
        </row>
        <row r="42">
          <cell r="D42">
            <v>12998897.109999999</v>
          </cell>
          <cell r="E42">
            <v>5934443.75</v>
          </cell>
        </row>
        <row r="43">
          <cell r="D43">
            <v>428372</v>
          </cell>
          <cell r="E43">
            <v>743560.99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</sheetData>
      <sheetData sheetId="6"/>
      <sheetData sheetId="7">
        <row r="10">
          <cell r="D10">
            <v>-596938253.02999997</v>
          </cell>
        </row>
      </sheetData>
      <sheetData sheetId="8">
        <row r="10">
          <cell r="D10">
            <v>-612501512.05999994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8" zoomScaleNormal="100" workbookViewId="0">
      <selection activeCell="L50" sqref="L50"/>
    </sheetView>
  </sheetViews>
  <sheetFormatPr defaultRowHeight="15" x14ac:dyDescent="0.25"/>
  <cols>
    <col min="1" max="1" width="4.7109375" customWidth="1"/>
    <col min="2" max="2" width="22.28515625" customWidth="1"/>
    <col min="3" max="3" width="42.85546875" customWidth="1"/>
    <col min="4" max="5" width="18.7109375" customWidth="1"/>
  </cols>
  <sheetData>
    <row r="1" spans="1:10" ht="23.25" customHeight="1" x14ac:dyDescent="0.25">
      <c r="A1" s="15" t="s">
        <v>0</v>
      </c>
      <c r="B1" s="15"/>
      <c r="C1" s="16" t="s">
        <v>65</v>
      </c>
      <c r="D1" s="18" t="s">
        <v>1</v>
      </c>
      <c r="E1" s="18"/>
    </row>
    <row r="2" spans="1:10" ht="15" customHeight="1" x14ac:dyDescent="0.25">
      <c r="A2" s="19" t="s">
        <v>64</v>
      </c>
      <c r="B2" s="20"/>
      <c r="C2" s="17"/>
      <c r="D2" s="25" t="s">
        <v>2</v>
      </c>
      <c r="E2" s="26"/>
    </row>
    <row r="3" spans="1:10" ht="15" customHeight="1" x14ac:dyDescent="0.25">
      <c r="A3" s="21"/>
      <c r="B3" s="22"/>
      <c r="C3" s="17"/>
      <c r="D3" s="27"/>
      <c r="E3" s="28"/>
    </row>
    <row r="4" spans="1:10" ht="15" customHeight="1" x14ac:dyDescent="0.25">
      <c r="A4" s="21"/>
      <c r="B4" s="22"/>
      <c r="C4" s="17"/>
      <c r="D4" s="27"/>
      <c r="E4" s="28"/>
    </row>
    <row r="5" spans="1:10" ht="5.25" customHeight="1" x14ac:dyDescent="0.25">
      <c r="A5" s="21"/>
      <c r="B5" s="22"/>
      <c r="C5" s="17"/>
      <c r="D5" s="27"/>
      <c r="E5" s="28"/>
    </row>
    <row r="6" spans="1:10" ht="15" hidden="1" customHeight="1" x14ac:dyDescent="0.25">
      <c r="A6" s="23"/>
      <c r="B6" s="24"/>
      <c r="C6" s="17"/>
      <c r="D6" s="29"/>
      <c r="E6" s="30"/>
    </row>
    <row r="7" spans="1:10" ht="27.75" customHeight="1" x14ac:dyDescent="0.25">
      <c r="A7" s="31" t="s">
        <v>63</v>
      </c>
      <c r="B7" s="32"/>
      <c r="C7" s="17"/>
      <c r="D7" s="33" t="s">
        <v>3</v>
      </c>
      <c r="E7" s="34"/>
    </row>
    <row r="8" spans="1:10" ht="22.5" customHeight="1" x14ac:dyDescent="0.25">
      <c r="A8" s="14"/>
      <c r="B8" s="14"/>
      <c r="C8" s="14"/>
      <c r="D8" s="1" t="s">
        <v>4</v>
      </c>
      <c r="E8" s="1" t="s">
        <v>5</v>
      </c>
    </row>
    <row r="9" spans="1:10" ht="20.100000000000001" customHeight="1" x14ac:dyDescent="0.25">
      <c r="A9" s="9" t="s">
        <v>6</v>
      </c>
      <c r="B9" s="14" t="s">
        <v>7</v>
      </c>
      <c r="C9" s="14"/>
      <c r="D9" s="2">
        <f>SUM(D10:D15)</f>
        <v>2682003884.6799998</v>
      </c>
      <c r="E9" s="2">
        <f>SUM(E10:E15)</f>
        <v>5622013687.6500006</v>
      </c>
    </row>
    <row r="10" spans="1:10" ht="20.100000000000001" customHeight="1" x14ac:dyDescent="0.25">
      <c r="A10" s="8" t="s">
        <v>8</v>
      </c>
      <c r="B10" s="13" t="s">
        <v>9</v>
      </c>
      <c r="C10" s="13"/>
      <c r="D10" s="3">
        <f>'[1]Wynik - I stopnia'!D11+'[1]Wynik - III stopnia'!D11</f>
        <v>0</v>
      </c>
      <c r="E10" s="3">
        <f>'[1]Wynik - I stopnia'!E11+'[1]Wynik - III stopnia'!E11</f>
        <v>0</v>
      </c>
    </row>
    <row r="11" spans="1:10" ht="20.100000000000001" customHeight="1" x14ac:dyDescent="0.25">
      <c r="A11" s="8" t="s">
        <v>10</v>
      </c>
      <c r="B11" s="13" t="s">
        <v>11</v>
      </c>
      <c r="C11" s="13"/>
      <c r="D11" s="3">
        <f>'[1]Wynik - I stopnia'!D12+'[1]Wynik - III stopnia'!D12</f>
        <v>-54299.79</v>
      </c>
      <c r="E11" s="3">
        <f>'[1]Wynik - I stopnia'!E12+'[1]Wynik - III stopnia'!E12</f>
        <v>-705891.48</v>
      </c>
    </row>
    <row r="12" spans="1:10" ht="20.100000000000001" customHeight="1" x14ac:dyDescent="0.25">
      <c r="A12" s="8" t="s">
        <v>12</v>
      </c>
      <c r="B12" s="13" t="s">
        <v>13</v>
      </c>
      <c r="C12" s="13"/>
      <c r="D12" s="3">
        <f>'[1]Wynik - I stopnia'!D13+'[1]Wynik - III stopnia'!D13</f>
        <v>0</v>
      </c>
      <c r="E12" s="3">
        <f>'[1]Wynik - I stopnia'!E13+'[1]Wynik - III stopnia'!E13</f>
        <v>0</v>
      </c>
    </row>
    <row r="13" spans="1:10" ht="20.100000000000001" customHeight="1" x14ac:dyDescent="0.25">
      <c r="A13" s="8" t="s">
        <v>14</v>
      </c>
      <c r="B13" s="13" t="s">
        <v>15</v>
      </c>
      <c r="C13" s="13"/>
      <c r="D13" s="3">
        <f>'[1]Wynik - I stopnia'!D14+'[1]Wynik - III stopnia'!D14</f>
        <v>0</v>
      </c>
      <c r="E13" s="3">
        <f>'[1]Wynik - I stopnia'!E14+'[1]Wynik - III stopnia'!E14</f>
        <v>0</v>
      </c>
    </row>
    <row r="14" spans="1:10" ht="20.100000000000001" customHeight="1" x14ac:dyDescent="0.25">
      <c r="A14" s="8" t="s">
        <v>16</v>
      </c>
      <c r="B14" s="37" t="s">
        <v>17</v>
      </c>
      <c r="C14" s="37"/>
      <c r="D14" s="3">
        <f>'[1]Wynik - I stopnia'!D15+'[1]Wynik - III stopnia'!D15</f>
        <v>0</v>
      </c>
      <c r="E14" s="3">
        <f>'[1]Wynik - I stopnia'!E15+'[1]Wynik - III stopnia'!E15</f>
        <v>0</v>
      </c>
      <c r="J14" s="11"/>
    </row>
    <row r="15" spans="1:10" ht="20.100000000000001" customHeight="1" x14ac:dyDescent="0.25">
      <c r="A15" s="8" t="s">
        <v>18</v>
      </c>
      <c r="B15" s="13" t="s">
        <v>19</v>
      </c>
      <c r="C15" s="13"/>
      <c r="D15" s="3">
        <f>'[1]Wynik - I stopnia'!D16+'[1]Wynik - III stopnia'!D16</f>
        <v>2682058184.4699998</v>
      </c>
      <c r="E15" s="3">
        <f>'[1]Wynik - I stopnia'!E16+'[1]Wynik - III stopnia'!E16</f>
        <v>5622719579.1300001</v>
      </c>
    </row>
    <row r="16" spans="1:10" ht="20.100000000000001" customHeight="1" x14ac:dyDescent="0.25">
      <c r="A16" s="9" t="s">
        <v>20</v>
      </c>
      <c r="B16" s="14" t="s">
        <v>21</v>
      </c>
      <c r="C16" s="14"/>
      <c r="D16" s="2">
        <f t="shared" ref="D16:E16" si="0">SUM(D17:D26)</f>
        <v>183786580.37000003</v>
      </c>
      <c r="E16" s="2">
        <f t="shared" si="0"/>
        <v>133040329.45</v>
      </c>
    </row>
    <row r="17" spans="1:5" ht="20.100000000000001" customHeight="1" x14ac:dyDescent="0.25">
      <c r="A17" s="8" t="s">
        <v>8</v>
      </c>
      <c r="B17" s="13" t="s">
        <v>22</v>
      </c>
      <c r="C17" s="13"/>
      <c r="D17" s="3">
        <f>'[1]Wynik - I stopnia'!D18+'[1]Wynik - III stopnia'!D18</f>
        <v>2403622.41</v>
      </c>
      <c r="E17" s="3">
        <f>'[1]Wynik - I stopnia'!E18+'[1]Wynik - III stopnia'!E18</f>
        <v>2452438.9700000002</v>
      </c>
    </row>
    <row r="18" spans="1:5" ht="20.100000000000001" customHeight="1" x14ac:dyDescent="0.25">
      <c r="A18" s="8" t="s">
        <v>10</v>
      </c>
      <c r="B18" s="13" t="s">
        <v>23</v>
      </c>
      <c r="C18" s="13"/>
      <c r="D18" s="3">
        <f>'[1]Wynik - I stopnia'!D19+'[1]Wynik - III stopnia'!D19</f>
        <v>2505213.2999999998</v>
      </c>
      <c r="E18" s="3">
        <f>'[1]Wynik - I stopnia'!E19+'[1]Wynik - III stopnia'!E19</f>
        <v>2633772.0299999998</v>
      </c>
    </row>
    <row r="19" spans="1:5" ht="20.100000000000001" customHeight="1" x14ac:dyDescent="0.25">
      <c r="A19" s="8" t="s">
        <v>12</v>
      </c>
      <c r="B19" s="13" t="s">
        <v>24</v>
      </c>
      <c r="C19" s="13"/>
      <c r="D19" s="3">
        <f>'[1]Wynik - I stopnia'!D20+'[1]Wynik - III stopnia'!D20</f>
        <v>24599152.25</v>
      </c>
      <c r="E19" s="3">
        <f>'[1]Wynik - I stopnia'!E20+'[1]Wynik - III stopnia'!E20</f>
        <v>32195025.91</v>
      </c>
    </row>
    <row r="20" spans="1:5" ht="20.100000000000001" customHeight="1" x14ac:dyDescent="0.25">
      <c r="A20" s="8" t="s">
        <v>14</v>
      </c>
      <c r="B20" s="13" t="s">
        <v>25</v>
      </c>
      <c r="C20" s="13"/>
      <c r="D20" s="3">
        <f>'[1]Wynik - I stopnia'!D21+'[1]Wynik - III stopnia'!D21</f>
        <v>94838682.25</v>
      </c>
      <c r="E20" s="3">
        <f>'[1]Wynik - I stopnia'!E21+'[1]Wynik - III stopnia'!E21</f>
        <v>37207740.520000003</v>
      </c>
    </row>
    <row r="21" spans="1:5" ht="20.100000000000001" customHeight="1" x14ac:dyDescent="0.25">
      <c r="A21" s="8" t="s">
        <v>16</v>
      </c>
      <c r="B21" s="13" t="s">
        <v>26</v>
      </c>
      <c r="C21" s="13"/>
      <c r="D21" s="3">
        <f>'[1]Wynik - I stopnia'!D22+'[1]Wynik - III stopnia'!D22</f>
        <v>45246053.710000001</v>
      </c>
      <c r="E21" s="3">
        <f>'[1]Wynik - I stopnia'!E22+'[1]Wynik - III stopnia'!E22</f>
        <v>45052515.609999999</v>
      </c>
    </row>
    <row r="22" spans="1:5" ht="20.100000000000001" customHeight="1" x14ac:dyDescent="0.25">
      <c r="A22" s="8" t="s">
        <v>18</v>
      </c>
      <c r="B22" s="13" t="s">
        <v>27</v>
      </c>
      <c r="C22" s="13"/>
      <c r="D22" s="3">
        <f>'[1]Wynik - I stopnia'!D23+'[1]Wynik - III stopnia'!D23</f>
        <v>9772542.4600000009</v>
      </c>
      <c r="E22" s="3">
        <f>'[1]Wynik - I stopnia'!E23+'[1]Wynik - III stopnia'!E23</f>
        <v>10131513.470000001</v>
      </c>
    </row>
    <row r="23" spans="1:5" ht="20.100000000000001" customHeight="1" x14ac:dyDescent="0.25">
      <c r="A23" s="8" t="s">
        <v>28</v>
      </c>
      <c r="B23" s="13" t="s">
        <v>29</v>
      </c>
      <c r="C23" s="13"/>
      <c r="D23" s="3">
        <f>'[1]Wynik - I stopnia'!D24+'[1]Wynik - III stopnia'!D24</f>
        <v>4421313.99</v>
      </c>
      <c r="E23" s="3">
        <f>'[1]Wynik - I stopnia'!E24+'[1]Wynik - III stopnia'!E24</f>
        <v>3367322.94</v>
      </c>
    </row>
    <row r="24" spans="1:5" ht="20.100000000000001" customHeight="1" x14ac:dyDescent="0.25">
      <c r="A24" s="8" t="s">
        <v>30</v>
      </c>
      <c r="B24" s="13" t="s">
        <v>31</v>
      </c>
      <c r="C24" s="13"/>
      <c r="D24" s="3">
        <f>'[1]Wynik - I stopnia'!D25+'[1]Wynik - III stopnia'!D25</f>
        <v>0</v>
      </c>
      <c r="E24" s="3">
        <f>'[1]Wynik - I stopnia'!E25+'[1]Wynik - III stopnia'!E25</f>
        <v>0</v>
      </c>
    </row>
    <row r="25" spans="1:5" ht="20.100000000000001" customHeight="1" x14ac:dyDescent="0.25">
      <c r="A25" s="8" t="s">
        <v>32</v>
      </c>
      <c r="B25" s="13" t="s">
        <v>33</v>
      </c>
      <c r="C25" s="13"/>
      <c r="D25" s="3">
        <f>'[1]Wynik - I stopnia'!D26+'[1]Wynik - III stopnia'!D26</f>
        <v>0</v>
      </c>
      <c r="E25" s="3">
        <f>'[1]Wynik - I stopnia'!E26+'[1]Wynik - III stopnia'!E26</f>
        <v>0</v>
      </c>
    </row>
    <row r="26" spans="1:5" ht="20.100000000000001" customHeight="1" x14ac:dyDescent="0.25">
      <c r="A26" s="8" t="s">
        <v>34</v>
      </c>
      <c r="B26" s="13" t="s">
        <v>35</v>
      </c>
      <c r="C26" s="13"/>
      <c r="D26" s="3">
        <f>'[1]Wynik - I stopnia'!D27+'[1]Wynik - III stopnia'!D27</f>
        <v>0</v>
      </c>
      <c r="E26" s="3">
        <f>'[1]Wynik - I stopnia'!E27+'[1]Wynik - III stopnia'!E27</f>
        <v>0</v>
      </c>
    </row>
    <row r="27" spans="1:5" ht="20.100000000000001" customHeight="1" x14ac:dyDescent="0.25">
      <c r="A27" s="9" t="s">
        <v>36</v>
      </c>
      <c r="B27" s="13" t="s">
        <v>37</v>
      </c>
      <c r="C27" s="13"/>
      <c r="D27" s="2">
        <f>D9-D16</f>
        <v>2498217304.3099999</v>
      </c>
      <c r="E27" s="2">
        <f>E9-E16</f>
        <v>5488973358.2000008</v>
      </c>
    </row>
    <row r="28" spans="1:5" ht="20.100000000000001" customHeight="1" x14ac:dyDescent="0.25">
      <c r="A28" s="9" t="s">
        <v>38</v>
      </c>
      <c r="B28" s="13" t="s">
        <v>39</v>
      </c>
      <c r="C28" s="13"/>
      <c r="D28" s="4">
        <f>SUM(D29:D31)</f>
        <v>383086.15</v>
      </c>
      <c r="E28" s="4">
        <f>SUM(E29:E31)</f>
        <v>197194100.40000001</v>
      </c>
    </row>
    <row r="29" spans="1:5" ht="20.100000000000001" customHeight="1" x14ac:dyDescent="0.25">
      <c r="A29" s="8" t="s">
        <v>8</v>
      </c>
      <c r="B29" s="13" t="s">
        <v>40</v>
      </c>
      <c r="C29" s="13"/>
      <c r="D29" s="3">
        <f>'[1]Wynik - I stopnia'!D30+'[1]Wynik - III stopnia'!D30</f>
        <v>0</v>
      </c>
      <c r="E29" s="3">
        <f>'[1]Wynik - I stopnia'!E30+'[1]Wynik - III stopnia'!E30</f>
        <v>0</v>
      </c>
    </row>
    <row r="30" spans="1:5" ht="20.100000000000001" customHeight="1" x14ac:dyDescent="0.25">
      <c r="A30" s="8" t="s">
        <v>10</v>
      </c>
      <c r="B30" s="13" t="s">
        <v>41</v>
      </c>
      <c r="C30" s="13"/>
      <c r="D30" s="3">
        <f>'[1]Wynik - I stopnia'!D31+'[1]Wynik - III stopnia'!D31</f>
        <v>0</v>
      </c>
      <c r="E30" s="3">
        <f>'[1]Wynik - I stopnia'!E31+'[1]Wynik - III stopnia'!E31</f>
        <v>0</v>
      </c>
    </row>
    <row r="31" spans="1:5" ht="20.100000000000001" customHeight="1" x14ac:dyDescent="0.25">
      <c r="A31" s="8" t="s">
        <v>42</v>
      </c>
      <c r="B31" s="13" t="s">
        <v>43</v>
      </c>
      <c r="C31" s="13"/>
      <c r="D31" s="3">
        <f>'[1]Wynik - I stopnia'!D32+'[1]Wynik - III stopnia'!D32</f>
        <v>383086.15</v>
      </c>
      <c r="E31" s="3">
        <f>'[1]Wynik - I stopnia'!E32+'[1]Wynik - III stopnia'!E32</f>
        <v>197194100.40000001</v>
      </c>
    </row>
    <row r="32" spans="1:5" ht="20.100000000000001" customHeight="1" x14ac:dyDescent="0.25">
      <c r="A32" s="9" t="s">
        <v>44</v>
      </c>
      <c r="B32" s="13" t="s">
        <v>45</v>
      </c>
      <c r="C32" s="13"/>
      <c r="D32" s="2">
        <f>D33+D34</f>
        <v>54550526.219999999</v>
      </c>
      <c r="E32" s="2">
        <f>E33+E34</f>
        <v>179574453.16999999</v>
      </c>
    </row>
    <row r="33" spans="1:5" ht="29.25" customHeight="1" x14ac:dyDescent="0.25">
      <c r="A33" s="8" t="s">
        <v>46</v>
      </c>
      <c r="B33" s="13" t="s">
        <v>47</v>
      </c>
      <c r="C33" s="13"/>
      <c r="D33" s="3">
        <f>'[1]Wynik - I stopnia'!D34+'[1]Wynik - III stopnia'!D34</f>
        <v>0</v>
      </c>
      <c r="E33" s="3">
        <f>'[1]Wynik - I stopnia'!E34+'[1]Wynik - III stopnia'!E34</f>
        <v>0</v>
      </c>
    </row>
    <row r="34" spans="1:5" ht="20.100000000000001" customHeight="1" x14ac:dyDescent="0.25">
      <c r="A34" s="8" t="s">
        <v>10</v>
      </c>
      <c r="B34" s="13" t="s">
        <v>48</v>
      </c>
      <c r="C34" s="13"/>
      <c r="D34" s="3">
        <f>'[1]Wynik - I stopnia'!D35+'[1]Wynik - III stopnia'!D35</f>
        <v>54550526.219999999</v>
      </c>
      <c r="E34" s="3">
        <f>'[1]Wynik - I stopnia'!E35+'[1]Wynik - III stopnia'!E35</f>
        <v>179574453.16999999</v>
      </c>
    </row>
    <row r="35" spans="1:5" ht="20.100000000000001" customHeight="1" x14ac:dyDescent="0.25">
      <c r="A35" s="9" t="s">
        <v>49</v>
      </c>
      <c r="B35" s="13" t="s">
        <v>50</v>
      </c>
      <c r="C35" s="13"/>
      <c r="D35" s="2">
        <f>D27+D28-D32</f>
        <v>2444049864.2400002</v>
      </c>
      <c r="E35" s="2">
        <f>E27+E28-E32</f>
        <v>5506593005.4300003</v>
      </c>
    </row>
    <row r="36" spans="1:5" ht="20.100000000000001" customHeight="1" x14ac:dyDescent="0.25">
      <c r="A36" s="9" t="s">
        <v>51</v>
      </c>
      <c r="B36" s="13" t="s">
        <v>52</v>
      </c>
      <c r="C36" s="13"/>
      <c r="D36" s="2">
        <f>SUM(D37:D39)</f>
        <v>1932665.67</v>
      </c>
      <c r="E36" s="2">
        <f>SUM(E37:E39)</f>
        <v>1331649.68</v>
      </c>
    </row>
    <row r="37" spans="1:5" ht="20.100000000000001" customHeight="1" x14ac:dyDescent="0.25">
      <c r="A37" s="8" t="s">
        <v>8</v>
      </c>
      <c r="B37" s="13" t="s">
        <v>53</v>
      </c>
      <c r="C37" s="13"/>
      <c r="D37" s="3">
        <f>'[1]Wynik - I stopnia'!D38+'[1]Wynik - III stopnia'!D38</f>
        <v>0</v>
      </c>
      <c r="E37" s="3">
        <f>'[1]Wynik - I stopnia'!E38+'[1]Wynik - III stopnia'!E38</f>
        <v>0</v>
      </c>
    </row>
    <row r="38" spans="1:5" ht="20.100000000000001" customHeight="1" x14ac:dyDescent="0.25">
      <c r="A38" s="8" t="s">
        <v>10</v>
      </c>
      <c r="B38" s="13" t="s">
        <v>54</v>
      </c>
      <c r="C38" s="13"/>
      <c r="D38" s="3">
        <f>'[1]Wynik - I stopnia'!D39+'[1]Wynik - III stopnia'!D39</f>
        <v>1316765.7399999998</v>
      </c>
      <c r="E38" s="3">
        <f>'[1]Wynik - I stopnia'!E39+'[1]Wynik - III stopnia'!E39</f>
        <v>1331541.94</v>
      </c>
    </row>
    <row r="39" spans="1:5" ht="20.100000000000001" customHeight="1" x14ac:dyDescent="0.25">
      <c r="A39" s="8" t="s">
        <v>12</v>
      </c>
      <c r="B39" s="13" t="s">
        <v>55</v>
      </c>
      <c r="C39" s="13"/>
      <c r="D39" s="3">
        <f>'[1]Wynik - I stopnia'!D40+'[1]Wynik - III stopnia'!D40</f>
        <v>615899.93000000005</v>
      </c>
      <c r="E39" s="3">
        <f>'[1]Wynik - I stopnia'!E40+'[1]Wynik - III stopnia'!E40</f>
        <v>107.74</v>
      </c>
    </row>
    <row r="40" spans="1:5" ht="20.100000000000001" customHeight="1" x14ac:dyDescent="0.25">
      <c r="A40" s="9" t="s">
        <v>56</v>
      </c>
      <c r="B40" s="13" t="s">
        <v>57</v>
      </c>
      <c r="C40" s="13"/>
      <c r="D40" s="2">
        <f>SUM(D41:D42)</f>
        <v>13441344.109999999</v>
      </c>
      <c r="E40" s="2">
        <f>SUM(E41:E42)</f>
        <v>6691898.7400000002</v>
      </c>
    </row>
    <row r="41" spans="1:5" ht="20.100000000000001" customHeight="1" x14ac:dyDescent="0.25">
      <c r="A41" s="8" t="s">
        <v>8</v>
      </c>
      <c r="B41" s="13" t="s">
        <v>54</v>
      </c>
      <c r="C41" s="13"/>
      <c r="D41" s="3">
        <f>'[1]Wynik - I stopnia'!D42+'[1]Wynik - III stopnia'!D42</f>
        <v>12998897.109999999</v>
      </c>
      <c r="E41" s="3">
        <f>'[1]Wynik - I stopnia'!E42+'[1]Wynik - III stopnia'!E42</f>
        <v>5934443.75</v>
      </c>
    </row>
    <row r="42" spans="1:5" ht="20.100000000000001" customHeight="1" x14ac:dyDescent="0.25">
      <c r="A42" s="8" t="s">
        <v>10</v>
      </c>
      <c r="B42" s="13" t="s">
        <v>55</v>
      </c>
      <c r="C42" s="13"/>
      <c r="D42" s="3">
        <f>'[1]Wynik - I stopnia'!D43+'[1]Wynik - III stopnia'!D43</f>
        <v>442447</v>
      </c>
      <c r="E42" s="3">
        <f>'[1]Wynik - I stopnia'!E43+'[1]Wynik - III stopnia'!E43</f>
        <v>757454.99</v>
      </c>
    </row>
    <row r="43" spans="1:5" ht="20.100000000000001" customHeight="1" x14ac:dyDescent="0.25">
      <c r="A43" s="9" t="s">
        <v>46</v>
      </c>
      <c r="B43" s="13" t="s">
        <v>66</v>
      </c>
      <c r="C43" s="13"/>
      <c r="D43" s="2">
        <f>D35+D36-D40</f>
        <v>2432541185.8000002</v>
      </c>
      <c r="E43" s="2">
        <f>E35+E36-E40</f>
        <v>5501232756.3700008</v>
      </c>
    </row>
    <row r="44" spans="1:5" ht="20.100000000000001" customHeight="1" x14ac:dyDescent="0.25">
      <c r="A44" s="9" t="s">
        <v>58</v>
      </c>
      <c r="B44" s="13" t="s">
        <v>59</v>
      </c>
      <c r="C44" s="13"/>
      <c r="D44" s="3">
        <f>'[1]Wynik - I stopnia'!D49+'[1]Wynik - III stopnia'!D45</f>
        <v>0</v>
      </c>
      <c r="E44" s="3">
        <f>'[1]Wynik - I stopnia'!E49+'[1]Wynik - III stopnia'!E45</f>
        <v>0</v>
      </c>
    </row>
    <row r="45" spans="1:5" ht="23.25" customHeight="1" x14ac:dyDescent="0.25">
      <c r="A45" s="9" t="s">
        <v>60</v>
      </c>
      <c r="B45" s="13" t="s">
        <v>67</v>
      </c>
      <c r="C45" s="13"/>
      <c r="D45" s="3">
        <f>'[1]Wynik - I stopnia'!D50+'[1]Wynik - III stopnia'!D46</f>
        <v>0</v>
      </c>
      <c r="E45" s="3">
        <f>'[1]Wynik - I stopnia'!E50+'[1]Wynik - III stopnia'!E46</f>
        <v>0</v>
      </c>
    </row>
    <row r="46" spans="1:5" ht="20.100000000000001" customHeight="1" x14ac:dyDescent="0.25">
      <c r="A46" s="9" t="s">
        <v>61</v>
      </c>
      <c r="B46" s="13" t="s">
        <v>62</v>
      </c>
      <c r="C46" s="13"/>
      <c r="D46" s="2">
        <f>D43-D44-D45</f>
        <v>2432541185.8000002</v>
      </c>
      <c r="E46" s="2">
        <f>E43-E44-E45</f>
        <v>5501232756.3700008</v>
      </c>
    </row>
    <row r="47" spans="1:5" x14ac:dyDescent="0.25">
      <c r="A47" s="10"/>
      <c r="B47" s="12"/>
      <c r="C47" s="12"/>
      <c r="D47" s="12"/>
      <c r="E47" s="12"/>
    </row>
    <row r="48" spans="1:5" x14ac:dyDescent="0.25">
      <c r="A48" s="5"/>
      <c r="B48" s="6"/>
      <c r="C48" s="6"/>
      <c r="D48" s="7"/>
      <c r="E48" s="7"/>
    </row>
    <row r="49" spans="1:5" x14ac:dyDescent="0.25">
      <c r="A49" s="35"/>
      <c r="B49" s="35"/>
      <c r="C49" s="35"/>
      <c r="D49" s="35"/>
      <c r="E49" s="35"/>
    </row>
    <row r="50" spans="1:5" x14ac:dyDescent="0.25">
      <c r="A50" s="36"/>
      <c r="B50" s="36"/>
      <c r="C50" s="36"/>
      <c r="D50" s="36"/>
      <c r="E50" s="36"/>
    </row>
  </sheetData>
  <mergeCells count="49">
    <mergeCell ref="A49:E49"/>
    <mergeCell ref="A50:E50"/>
    <mergeCell ref="B13:C13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A1:B1"/>
    <mergeCell ref="C1:C7"/>
    <mergeCell ref="D1:E1"/>
    <mergeCell ref="A2:B6"/>
    <mergeCell ref="D2:E6"/>
    <mergeCell ref="A7:B7"/>
    <mergeCell ref="D7:E7"/>
    <mergeCell ref="A8:C8"/>
    <mergeCell ref="B9:C9"/>
    <mergeCell ref="B10:C10"/>
    <mergeCell ref="B11:C11"/>
    <mergeCell ref="B12:C12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E47"/>
    <mergeCell ref="B36:C36"/>
    <mergeCell ref="B46:C46"/>
    <mergeCell ref="B45:C45"/>
    <mergeCell ref="B38:C38"/>
    <mergeCell ref="B39:C39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zysków i strat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Renata</dc:creator>
  <cp:lastModifiedBy>Siedlecka-Mróz Małgorzata</cp:lastModifiedBy>
  <cp:lastPrinted>2019-05-07T11:10:17Z</cp:lastPrinted>
  <dcterms:created xsi:type="dcterms:W3CDTF">2019-05-07T09:58:18Z</dcterms:created>
  <dcterms:modified xsi:type="dcterms:W3CDTF">2019-05-08T12:45:42Z</dcterms:modified>
</cp:coreProperties>
</file>