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aczyns\Documents\BILANSE\BILANS 2016\"/>
    </mc:Choice>
  </mc:AlternateContent>
  <bookViews>
    <workbookView xWindow="0" yWindow="0" windowWidth="25200" windowHeight="11985"/>
  </bookViews>
  <sheets>
    <sheet name="Wynik jednostki" sheetId="1" r:id="rId1"/>
  </sheets>
  <definedNames>
    <definedName name="_xlnm.Print_Area" localSheetId="0">'Wynik jednostki'!$A$1:$E$59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23" i="1"/>
  <c r="I22" i="1"/>
  <c r="I21" i="1"/>
  <c r="H17" i="1"/>
  <c r="G17" i="1"/>
  <c r="F17" i="1"/>
  <c r="H14" i="1"/>
  <c r="I19" i="1"/>
  <c r="I17" i="1"/>
  <c r="I18" i="1"/>
</calcChain>
</file>

<file path=xl/sharedStrings.xml><?xml version="1.0" encoding="utf-8"?>
<sst xmlns="http://schemas.openxmlformats.org/spreadsheetml/2006/main" count="129" uniqueCount="77">
  <si>
    <t>Nazwa i adres jednostki sprawozdawczej:</t>
  </si>
  <si>
    <t>Rachunek zysków i strat 
Ministerstwa Środowiska
(wariant porównawczy)
sporządzony na dzień 31 grudnia 2016r.</t>
  </si>
  <si>
    <r>
      <t xml:space="preserve"> </t>
    </r>
    <r>
      <rPr>
        <b/>
        <sz val="8"/>
        <rFont val="Times New Roman"/>
        <family val="1"/>
        <charset val="238"/>
      </rPr>
      <t>Adresat:</t>
    </r>
  </si>
  <si>
    <t>Ministerstwo Środowiska
00-922 Warszawa
ul. Wawelska 52/54</t>
  </si>
  <si>
    <t>Ministerstwo Środowiska
Departament Ekonomiczny
Warszawa</t>
  </si>
  <si>
    <t>Numer identyfikacyjny REGON</t>
  </si>
  <si>
    <r>
      <t xml:space="preserve"> </t>
    </r>
    <r>
      <rPr>
        <b/>
        <sz val="8"/>
        <rFont val="Times New Roman"/>
        <family val="1"/>
        <charset val="238"/>
      </rPr>
      <t>wysłać bez pisma przewodniego</t>
    </r>
  </si>
  <si>
    <t>Stan na koniec roku poprzedniego</t>
  </si>
  <si>
    <t>Stan na koniec roku bieżącego</t>
  </si>
  <si>
    <t>A.</t>
  </si>
  <si>
    <t xml:space="preserve"> Przychody netto z podstawowej działalności operacyjnej</t>
  </si>
  <si>
    <t>359 934 594,44</t>
  </si>
  <si>
    <t>I.</t>
  </si>
  <si>
    <t xml:space="preserve"> Przychody netto ze sprzedaży produktów</t>
  </si>
  <si>
    <t xml:space="preserve"> </t>
  </si>
  <si>
    <t>II.</t>
  </si>
  <si>
    <t xml:space="preserve"> Zmiana stanu produktów (zwiększenie - wartość dodatnia, zmniejszenie - wartość ujemna) </t>
  </si>
  <si>
    <t>III.</t>
  </si>
  <si>
    <t xml:space="preserve"> Koszt wytworzenia produktów na własne potrzeby jednostki</t>
  </si>
  <si>
    <t>IV.</t>
  </si>
  <si>
    <t xml:space="preserve"> Przychody netto ze sprzedaży towarów i materiałów</t>
  </si>
  <si>
    <t>V.</t>
  </si>
  <si>
    <t>Dotacje na finansowanie działalności podstawowej</t>
  </si>
  <si>
    <t>VI.</t>
  </si>
  <si>
    <t xml:space="preserve"> Przychody z tytułu dochodów budżetowych</t>
  </si>
  <si>
    <t xml:space="preserve">359 934 594,44 </t>
  </si>
  <si>
    <t>B.</t>
  </si>
  <si>
    <t xml:space="preserve"> Koszty działalności operacyjnej</t>
  </si>
  <si>
    <t xml:space="preserve"> Amortyzacja</t>
  </si>
  <si>
    <t xml:space="preserve"> Zużycie materiałów i energii</t>
  </si>
  <si>
    <t xml:space="preserve"> Usługi obce</t>
  </si>
  <si>
    <t xml:space="preserve"> Podatki i opłaty</t>
  </si>
  <si>
    <t xml:space="preserve"> Wynagrodzenia</t>
  </si>
  <si>
    <t xml:space="preserve"> Ubezpieczenia społeczne i inne świadczenia dla pracowników</t>
  </si>
  <si>
    <t>VII.</t>
  </si>
  <si>
    <t xml:space="preserve"> Pozostałe koszty rodzajowe</t>
  </si>
  <si>
    <t>VIII.</t>
  </si>
  <si>
    <t xml:space="preserve"> Wartość sprzedanych towarów i materiałów</t>
  </si>
  <si>
    <t>IX.</t>
  </si>
  <si>
    <t xml:space="preserve"> Inne świadczenia finansowane z budżetu</t>
  </si>
  <si>
    <t>X.</t>
  </si>
  <si>
    <t xml:space="preserve"> Pozostałe obciążenia</t>
  </si>
  <si>
    <t>C.</t>
  </si>
  <si>
    <r>
      <t xml:space="preserve"> </t>
    </r>
    <r>
      <rPr>
        <b/>
        <sz val="9"/>
        <rFont val="Times New Roman"/>
        <family val="1"/>
        <charset val="238"/>
      </rPr>
      <t xml:space="preserve">Zysk (strata) z działalności podstawowej (A - B) </t>
    </r>
  </si>
  <si>
    <t>D.</t>
  </si>
  <si>
    <r>
      <t xml:space="preserve"> </t>
    </r>
    <r>
      <rPr>
        <b/>
        <sz val="9"/>
        <rFont val="Times New Roman"/>
        <family val="1"/>
        <charset val="238"/>
      </rPr>
      <t>Pozostałe przychody operacyjne</t>
    </r>
  </si>
  <si>
    <t xml:space="preserve"> Zysk ze zbycia niefinansowych aktywów trwałych</t>
  </si>
  <si>
    <t xml:space="preserve"> Dotacje</t>
  </si>
  <si>
    <t>III</t>
  </si>
  <si>
    <t xml:space="preserve"> Inne przychody operacyjne</t>
  </si>
  <si>
    <t>E.</t>
  </si>
  <si>
    <r>
      <t xml:space="preserve"> </t>
    </r>
    <r>
      <rPr>
        <b/>
        <sz val="9"/>
        <rFont val="Times New Roman"/>
        <family val="1"/>
        <charset val="238"/>
      </rPr>
      <t>Pozostałe koszty operacyjne</t>
    </r>
  </si>
  <si>
    <t>I</t>
  </si>
  <si>
    <t>Koszty inwestycji finansowanych ze środków własnych samorządowych zakładów budżetowych i dochodów jednostek budżetowych gromadzonych na wydzielonym rachunku</t>
  </si>
  <si>
    <t>Pozostałe koszty operacyjne</t>
  </si>
  <si>
    <t>F.</t>
  </si>
  <si>
    <r>
      <t xml:space="preserve"> </t>
    </r>
    <r>
      <rPr>
        <b/>
        <sz val="9"/>
        <rFont val="Times New Roman"/>
        <family val="1"/>
        <charset val="238"/>
      </rPr>
      <t xml:space="preserve">Zysk (strata) z działalności operacyjnej (C + D - E) </t>
    </r>
  </si>
  <si>
    <t>G.</t>
  </si>
  <si>
    <r>
      <t xml:space="preserve"> </t>
    </r>
    <r>
      <rPr>
        <b/>
        <sz val="9"/>
        <rFont val="Times New Roman"/>
        <family val="1"/>
        <charset val="238"/>
      </rPr>
      <t>Przychody finansowe</t>
    </r>
  </si>
  <si>
    <t xml:space="preserve"> Dywidendy i udziały w zyskach</t>
  </si>
  <si>
    <t xml:space="preserve"> Odsetki</t>
  </si>
  <si>
    <t xml:space="preserve"> Inne</t>
  </si>
  <si>
    <t>H.</t>
  </si>
  <si>
    <r>
      <t xml:space="preserve"> </t>
    </r>
    <r>
      <rPr>
        <b/>
        <sz val="9"/>
        <rFont val="Times New Roman"/>
        <family val="1"/>
        <charset val="238"/>
      </rPr>
      <t>Koszty finansowe</t>
    </r>
  </si>
  <si>
    <t>(uchylona)</t>
  </si>
  <si>
    <t>J.</t>
  </si>
  <si>
    <t>K.</t>
  </si>
  <si>
    <r>
      <t xml:space="preserve"> </t>
    </r>
    <r>
      <rPr>
        <b/>
        <sz val="9"/>
        <rFont val="Times New Roman"/>
        <family val="1"/>
        <charset val="238"/>
      </rPr>
      <t xml:space="preserve">Zysk (strata) brutto (I ± J) </t>
    </r>
  </si>
  <si>
    <t>L.</t>
  </si>
  <si>
    <r>
      <t xml:space="preserve"> </t>
    </r>
    <r>
      <rPr>
        <b/>
        <sz val="9"/>
        <rFont val="Times New Roman"/>
        <family val="1"/>
        <charset val="238"/>
      </rPr>
      <t>Podatek dochodowy</t>
    </r>
  </si>
  <si>
    <t>M.</t>
  </si>
  <si>
    <r>
      <t xml:space="preserve"> </t>
    </r>
    <r>
      <rPr>
        <b/>
        <sz val="9"/>
        <rFont val="Times New Roman"/>
        <family val="1"/>
        <charset val="238"/>
      </rPr>
      <t>Pozostałe obowiązkowe zmniejszenia zysku (zwiększenia straty) oraz nadwyżki środków obrotowych</t>
    </r>
  </si>
  <si>
    <t>N.</t>
  </si>
  <si>
    <r>
      <t xml:space="preserve"> </t>
    </r>
    <r>
      <rPr>
        <b/>
        <sz val="9"/>
        <rFont val="Times New Roman"/>
        <family val="1"/>
        <charset val="238"/>
      </rPr>
      <t xml:space="preserve">Zysk (strata) netto (K - L - M) </t>
    </r>
  </si>
  <si>
    <t>............................................                                               .........................                                           .............................................</t>
  </si>
  <si>
    <r>
      <t xml:space="preserve"> (Główny Księgowy)                                             </t>
    </r>
    <r>
      <rPr>
        <sz val="9"/>
        <rFont val="Times New Roman"/>
        <family val="1"/>
        <charset val="238"/>
      </rPr>
      <t xml:space="preserve">              (rok, miesiąc,dzień)    </t>
    </r>
    <r>
      <rPr>
        <i/>
        <sz val="9"/>
        <rFont val="Times New Roman"/>
        <family val="1"/>
        <charset val="238"/>
      </rPr>
      <t xml:space="preserve">                                                   (Kierownik jednostki)</t>
    </r>
  </si>
  <si>
    <r>
      <t xml:space="preserve">                           </t>
    </r>
    <r>
      <rPr>
        <sz val="11"/>
        <rFont val="Courier New"/>
        <family val="3"/>
        <charset val="238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</si>
</sst>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"/>
      <charset val="238"/>
    </font>
    <font>
      <sz val="10"/>
      <name val="Arial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Arial"/>
      <family val="2"/>
      <charset val="238"/>
    </font>
    <font>
      <sz val="11"/>
      <name val="Courier New"/>
      <family val="3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44" fontId="0" fillId="2" borderId="0" xfId="1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44" fontId="7" fillId="2" borderId="0" xfId="1" applyFont="1" applyFill="1" applyAlignment="1">
      <alignment vertical="center"/>
    </xf>
    <xf numFmtId="44" fontId="0" fillId="0" borderId="0" xfId="0" applyNumberFormat="1" applyAlignment="1">
      <alignment vertical="center"/>
    </xf>
    <xf numFmtId="44" fontId="7" fillId="3" borderId="0" xfId="1" applyFont="1" applyFill="1" applyAlignment="1">
      <alignment vertical="center"/>
    </xf>
    <xf numFmtId="44" fontId="0" fillId="3" borderId="0" xfId="1" applyFont="1" applyFill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4" fontId="8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4" fontId="9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44" fontId="13" fillId="0" borderId="0" xfId="1" applyFont="1" applyAlignment="1">
      <alignment vertical="center"/>
    </xf>
    <xf numFmtId="0" fontId="11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60"/>
  <sheetViews>
    <sheetView tabSelected="1" view="pageBreakPreview" zoomScale="90" zoomScaleNormal="100" zoomScaleSheetLayoutView="90" workbookViewId="0">
      <selection activeCell="D51" sqref="D51"/>
    </sheetView>
  </sheetViews>
  <sheetFormatPr defaultColWidth="8.85546875" defaultRowHeight="12.75" outlineLevelRow="1" outlineLevelCol="1" x14ac:dyDescent="0.2"/>
  <cols>
    <col min="1" max="1" width="5" style="4" customWidth="1"/>
    <col min="2" max="2" width="22.42578125" style="4" customWidth="1"/>
    <col min="3" max="3" width="48.5703125" style="4" customWidth="1"/>
    <col min="4" max="5" width="17.85546875" style="45" customWidth="1"/>
    <col min="6" max="6" width="18.7109375" style="4" hidden="1" customWidth="1" outlineLevel="1"/>
    <col min="7" max="7" width="0" style="4" hidden="1" customWidth="1" outlineLevel="1"/>
    <col min="8" max="8" width="17.5703125" style="5" hidden="1" customWidth="1" outlineLevel="1"/>
    <col min="9" max="9" width="17.5703125" style="4" hidden="1" customWidth="1" outlineLevel="1"/>
    <col min="10" max="10" width="15.5703125" style="4" bestFit="1" customWidth="1" collapsed="1"/>
    <col min="11" max="16384" width="8.85546875" style="4"/>
  </cols>
  <sheetData>
    <row r="1" spans="1:9" ht="25.15" customHeight="1" x14ac:dyDescent="0.2">
      <c r="A1" s="1" t="s">
        <v>0</v>
      </c>
      <c r="B1" s="1"/>
      <c r="C1" s="2" t="s">
        <v>1</v>
      </c>
      <c r="D1" s="3" t="s">
        <v>2</v>
      </c>
      <c r="E1" s="3"/>
    </row>
    <row r="2" spans="1:9" ht="17.45" customHeight="1" x14ac:dyDescent="0.2">
      <c r="A2" s="6" t="s">
        <v>3</v>
      </c>
      <c r="B2" s="7"/>
      <c r="C2" s="8"/>
      <c r="D2" s="9" t="s">
        <v>4</v>
      </c>
      <c r="E2" s="10"/>
    </row>
    <row r="3" spans="1:9" ht="17.45" customHeight="1" x14ac:dyDescent="0.2">
      <c r="A3" s="11"/>
      <c r="B3" s="12"/>
      <c r="C3" s="8"/>
      <c r="D3" s="13"/>
      <c r="E3" s="14"/>
    </row>
    <row r="4" spans="1:9" ht="17.45" customHeight="1" x14ac:dyDescent="0.2">
      <c r="A4" s="11"/>
      <c r="B4" s="12"/>
      <c r="C4" s="8"/>
      <c r="D4" s="13"/>
      <c r="E4" s="14"/>
    </row>
    <row r="5" spans="1:9" ht="17.45" customHeight="1" x14ac:dyDescent="0.2">
      <c r="A5" s="11"/>
      <c r="B5" s="12"/>
      <c r="C5" s="8"/>
      <c r="D5" s="13"/>
      <c r="E5" s="14"/>
    </row>
    <row r="6" spans="1:9" ht="17.45" customHeight="1" x14ac:dyDescent="0.2">
      <c r="A6" s="15"/>
      <c r="B6" s="16"/>
      <c r="C6" s="8"/>
      <c r="D6" s="17"/>
      <c r="E6" s="18"/>
    </row>
    <row r="7" spans="1:9" x14ac:dyDescent="0.2">
      <c r="A7" s="19" t="s">
        <v>5</v>
      </c>
      <c r="B7" s="20"/>
      <c r="C7" s="8"/>
      <c r="D7" s="21" t="s">
        <v>6</v>
      </c>
      <c r="E7" s="22"/>
    </row>
    <row r="8" spans="1:9" x14ac:dyDescent="0.2">
      <c r="A8" s="23">
        <v>1064858</v>
      </c>
      <c r="B8" s="23"/>
      <c r="C8" s="24"/>
      <c r="D8" s="25"/>
      <c r="E8" s="26"/>
    </row>
    <row r="9" spans="1:9" ht="27.75" customHeight="1" x14ac:dyDescent="0.2">
      <c r="A9" s="27"/>
      <c r="B9" s="27"/>
      <c r="C9" s="27"/>
      <c r="D9" s="28" t="s">
        <v>7</v>
      </c>
      <c r="E9" s="28" t="s">
        <v>8</v>
      </c>
    </row>
    <row r="10" spans="1:9" ht="18.75" customHeight="1" x14ac:dyDescent="0.2">
      <c r="A10" s="29" t="s">
        <v>9</v>
      </c>
      <c r="B10" s="27" t="s">
        <v>10</v>
      </c>
      <c r="C10" s="27"/>
      <c r="D10" s="30">
        <v>2075027491.8300002</v>
      </c>
      <c r="E10" s="30">
        <v>1182127787.1700001</v>
      </c>
      <c r="F10" s="31" t="s">
        <v>11</v>
      </c>
    </row>
    <row r="11" spans="1:9" x14ac:dyDescent="0.2">
      <c r="A11" s="32" t="s">
        <v>12</v>
      </c>
      <c r="B11" s="33" t="s">
        <v>13</v>
      </c>
      <c r="C11" s="33"/>
      <c r="D11" s="34">
        <v>0</v>
      </c>
      <c r="E11" s="34">
        <v>0</v>
      </c>
      <c r="F11" s="35" t="s">
        <v>14</v>
      </c>
    </row>
    <row r="12" spans="1:9" x14ac:dyDescent="0.2">
      <c r="A12" s="32" t="s">
        <v>15</v>
      </c>
      <c r="B12" s="33" t="s">
        <v>16</v>
      </c>
      <c r="C12" s="33"/>
      <c r="D12" s="34">
        <v>9011963.2400000002</v>
      </c>
      <c r="E12" s="34">
        <v>12893150.970000001</v>
      </c>
      <c r="F12" s="35" t="s">
        <v>14</v>
      </c>
    </row>
    <row r="13" spans="1:9" x14ac:dyDescent="0.2">
      <c r="A13" s="32" t="s">
        <v>17</v>
      </c>
      <c r="B13" s="33" t="s">
        <v>18</v>
      </c>
      <c r="C13" s="33"/>
      <c r="D13" s="34">
        <v>0</v>
      </c>
      <c r="E13" s="34">
        <v>0</v>
      </c>
      <c r="F13" s="35" t="s">
        <v>14</v>
      </c>
    </row>
    <row r="14" spans="1:9" x14ac:dyDescent="0.2">
      <c r="A14" s="32" t="s">
        <v>19</v>
      </c>
      <c r="B14" s="33" t="s">
        <v>20</v>
      </c>
      <c r="C14" s="33"/>
      <c r="D14" s="34">
        <v>0</v>
      </c>
      <c r="E14" s="34">
        <v>0</v>
      </c>
      <c r="F14" s="35" t="s">
        <v>14</v>
      </c>
      <c r="H14" s="36">
        <f>6908.06+83444.14</f>
        <v>90352.2</v>
      </c>
      <c r="I14" s="4">
        <v>750</v>
      </c>
    </row>
    <row r="15" spans="1:9" x14ac:dyDescent="0.2">
      <c r="A15" s="32" t="s">
        <v>21</v>
      </c>
      <c r="B15" s="37" t="s">
        <v>22</v>
      </c>
      <c r="C15" s="37"/>
      <c r="D15" s="34">
        <v>0</v>
      </c>
      <c r="E15" s="34">
        <v>0</v>
      </c>
      <c r="F15" s="35"/>
    </row>
    <row r="16" spans="1:9" x14ac:dyDescent="0.2">
      <c r="A16" s="32" t="s">
        <v>23</v>
      </c>
      <c r="B16" s="33" t="s">
        <v>24</v>
      </c>
      <c r="C16" s="33"/>
      <c r="D16" s="34">
        <v>2066015528.5900002</v>
      </c>
      <c r="E16" s="34">
        <v>1169234636.2</v>
      </c>
      <c r="F16" s="35" t="s">
        <v>25</v>
      </c>
    </row>
    <row r="17" spans="1:10" ht="18.75" customHeight="1" x14ac:dyDescent="0.2">
      <c r="A17" s="29" t="s">
        <v>26</v>
      </c>
      <c r="B17" s="27" t="s">
        <v>27</v>
      </c>
      <c r="C17" s="27"/>
      <c r="D17" s="30">
        <v>170244139.86999997</v>
      </c>
      <c r="E17" s="30">
        <v>171687715.51000002</v>
      </c>
      <c r="F17" s="30">
        <f t="shared" ref="F17:I17" si="0">SUM(F18:F27)</f>
        <v>0</v>
      </c>
      <c r="G17" s="30">
        <f t="shared" si="0"/>
        <v>1440</v>
      </c>
      <c r="H17" s="30">
        <f t="shared" si="0"/>
        <v>12528768.859999998</v>
      </c>
      <c r="I17" s="30">
        <f t="shared" ca="1" si="0"/>
        <v>0</v>
      </c>
    </row>
    <row r="18" spans="1:10" x14ac:dyDescent="0.2">
      <c r="A18" s="32" t="s">
        <v>12</v>
      </c>
      <c r="B18" s="33" t="s">
        <v>28</v>
      </c>
      <c r="C18" s="33"/>
      <c r="D18" s="34">
        <v>1880386.17</v>
      </c>
      <c r="E18" s="34">
        <v>2408365.0499999998</v>
      </c>
      <c r="F18" s="35" t="s">
        <v>14</v>
      </c>
      <c r="G18" s="4">
        <v>720</v>
      </c>
      <c r="H18" s="38">
        <v>343011.84000000003</v>
      </c>
      <c r="I18" s="39">
        <f ca="1">SUM(H17:H36)-I17</f>
        <v>353296665.29999995</v>
      </c>
    </row>
    <row r="19" spans="1:10" x14ac:dyDescent="0.2">
      <c r="A19" s="32" t="s">
        <v>15</v>
      </c>
      <c r="B19" s="33" t="s">
        <v>29</v>
      </c>
      <c r="C19" s="33"/>
      <c r="D19" s="34">
        <v>2641252.1</v>
      </c>
      <c r="E19" s="34">
        <v>2933339.93</v>
      </c>
      <c r="F19" s="35" t="s">
        <v>14</v>
      </c>
      <c r="H19" s="40">
        <v>42710.94</v>
      </c>
      <c r="I19" s="39">
        <f ca="1">I18+I17-0.75</f>
        <v>358404483.70999998</v>
      </c>
    </row>
    <row r="20" spans="1:10" x14ac:dyDescent="0.2">
      <c r="A20" s="32" t="s">
        <v>17</v>
      </c>
      <c r="B20" s="33" t="s">
        <v>30</v>
      </c>
      <c r="C20" s="33"/>
      <c r="D20" s="34">
        <v>24533058.16</v>
      </c>
      <c r="E20" s="34">
        <v>13744313.52</v>
      </c>
      <c r="F20" s="35" t="s">
        <v>14</v>
      </c>
      <c r="G20" s="4">
        <v>720</v>
      </c>
      <c r="H20" s="5">
        <v>11663140.939999999</v>
      </c>
    </row>
    <row r="21" spans="1:10" x14ac:dyDescent="0.2">
      <c r="A21" s="32" t="s">
        <v>19</v>
      </c>
      <c r="B21" s="33" t="s">
        <v>31</v>
      </c>
      <c r="C21" s="33"/>
      <c r="D21" s="34">
        <v>84554720.709999993</v>
      </c>
      <c r="E21" s="34">
        <v>94938109.909999996</v>
      </c>
      <c r="F21" s="35" t="s">
        <v>14</v>
      </c>
      <c r="H21" s="41">
        <v>5.83</v>
      </c>
      <c r="I21" s="5">
        <f>14+101026.19+7435.63+52.12+74265+58321.33+875802.96+251289.14+3050874.82+82863.21+43.33+347.38+4982.15</f>
        <v>4507317.26</v>
      </c>
    </row>
    <row r="22" spans="1:10" x14ac:dyDescent="0.2">
      <c r="A22" s="32" t="s">
        <v>21</v>
      </c>
      <c r="B22" s="33" t="s">
        <v>32</v>
      </c>
      <c r="C22" s="33"/>
      <c r="D22" s="34">
        <v>42325724.719999999</v>
      </c>
      <c r="E22" s="34">
        <v>44240416.75</v>
      </c>
      <c r="F22" s="35" t="s">
        <v>14</v>
      </c>
      <c r="H22" s="5">
        <v>612.24</v>
      </c>
      <c r="I22" s="5">
        <f>3397887.78+1109429.48</f>
        <v>4507317.26</v>
      </c>
      <c r="J22" s="39"/>
    </row>
    <row r="23" spans="1:10" x14ac:dyDescent="0.2">
      <c r="A23" s="32" t="s">
        <v>23</v>
      </c>
      <c r="B23" s="33" t="s">
        <v>33</v>
      </c>
      <c r="C23" s="33"/>
      <c r="D23" s="34">
        <v>9719308.0999999996</v>
      </c>
      <c r="E23" s="34">
        <v>9755353.3000000007</v>
      </c>
      <c r="F23" s="35" t="s">
        <v>14</v>
      </c>
      <c r="H23" s="5">
        <v>17497.009999999998</v>
      </c>
      <c r="I23" s="39">
        <f>I22-I21</f>
        <v>0</v>
      </c>
    </row>
    <row r="24" spans="1:10" x14ac:dyDescent="0.2">
      <c r="A24" s="32" t="s">
        <v>34</v>
      </c>
      <c r="B24" s="33" t="s">
        <v>35</v>
      </c>
      <c r="C24" s="33"/>
      <c r="D24" s="34">
        <v>4589689.91</v>
      </c>
      <c r="E24" s="34">
        <v>3667817.05</v>
      </c>
      <c r="F24" s="35" t="s">
        <v>14</v>
      </c>
      <c r="H24" s="41">
        <v>18369</v>
      </c>
    </row>
    <row r="25" spans="1:10" x14ac:dyDescent="0.2">
      <c r="A25" s="32" t="s">
        <v>36</v>
      </c>
      <c r="B25" s="33" t="s">
        <v>37</v>
      </c>
      <c r="C25" s="33"/>
      <c r="D25" s="34">
        <v>0</v>
      </c>
      <c r="E25" s="34">
        <v>0</v>
      </c>
      <c r="F25" s="35" t="s">
        <v>14</v>
      </c>
      <c r="H25" s="41">
        <v>2965.1</v>
      </c>
    </row>
    <row r="26" spans="1:10" x14ac:dyDescent="0.2">
      <c r="A26" s="32" t="s">
        <v>38</v>
      </c>
      <c r="B26" s="33" t="s">
        <v>39</v>
      </c>
      <c r="C26" s="33"/>
      <c r="D26" s="34">
        <v>0</v>
      </c>
      <c r="E26" s="34">
        <v>0</v>
      </c>
      <c r="F26" s="35" t="s">
        <v>14</v>
      </c>
      <c r="H26" s="41">
        <v>249057.09</v>
      </c>
    </row>
    <row r="27" spans="1:10" x14ac:dyDescent="0.2">
      <c r="A27" s="32" t="s">
        <v>40</v>
      </c>
      <c r="B27" s="33" t="s">
        <v>41</v>
      </c>
      <c r="C27" s="33"/>
      <c r="D27" s="34">
        <v>0</v>
      </c>
      <c r="E27" s="34">
        <v>0</v>
      </c>
      <c r="F27" s="35" t="s">
        <v>14</v>
      </c>
      <c r="H27" s="41">
        <v>191398.87</v>
      </c>
    </row>
    <row r="28" spans="1:10" ht="18.75" customHeight="1" x14ac:dyDescent="0.2">
      <c r="A28" s="29" t="s">
        <v>42</v>
      </c>
      <c r="B28" s="33" t="s">
        <v>43</v>
      </c>
      <c r="C28" s="33"/>
      <c r="D28" s="30">
        <v>1904783351.9600003</v>
      </c>
      <c r="E28" s="30">
        <v>1010440071.6600001</v>
      </c>
      <c r="F28" s="31" t="s">
        <v>25</v>
      </c>
      <c r="H28" s="5">
        <v>31422.76</v>
      </c>
    </row>
    <row r="29" spans="1:10" ht="18.75" customHeight="1" x14ac:dyDescent="0.2">
      <c r="A29" s="29" t="s">
        <v>44</v>
      </c>
      <c r="B29" s="33" t="s">
        <v>45</v>
      </c>
      <c r="C29" s="33"/>
      <c r="D29" s="42">
        <v>9892567.3100000005</v>
      </c>
      <c r="E29" s="42">
        <v>6334120.2800000003</v>
      </c>
      <c r="F29" s="29"/>
      <c r="H29" s="5">
        <v>216850.05</v>
      </c>
    </row>
    <row r="30" spans="1:10" x14ac:dyDescent="0.2">
      <c r="A30" s="32" t="s">
        <v>12</v>
      </c>
      <c r="B30" s="33" t="s">
        <v>46</v>
      </c>
      <c r="C30" s="33"/>
      <c r="D30" s="34">
        <v>0</v>
      </c>
      <c r="E30" s="34">
        <v>0</v>
      </c>
      <c r="F30" s="31" t="s">
        <v>14</v>
      </c>
      <c r="H30" s="5">
        <v>73547.009999999995</v>
      </c>
    </row>
    <row r="31" spans="1:10" x14ac:dyDescent="0.2">
      <c r="A31" s="32" t="s">
        <v>15</v>
      </c>
      <c r="B31" s="33" t="s">
        <v>47</v>
      </c>
      <c r="C31" s="33"/>
      <c r="D31" s="34">
        <v>0</v>
      </c>
      <c r="E31" s="34">
        <v>0</v>
      </c>
      <c r="F31" s="31" t="s">
        <v>14</v>
      </c>
      <c r="H31" s="5">
        <v>340950583.44999999</v>
      </c>
    </row>
    <row r="32" spans="1:10" x14ac:dyDescent="0.2">
      <c r="A32" s="32" t="s">
        <v>48</v>
      </c>
      <c r="B32" s="33" t="s">
        <v>49</v>
      </c>
      <c r="C32" s="33"/>
      <c r="D32" s="34">
        <v>9892567.3100000005</v>
      </c>
      <c r="E32" s="34">
        <v>6334120.2800000003</v>
      </c>
      <c r="F32" s="31" t="s">
        <v>14</v>
      </c>
      <c r="H32" s="41">
        <v>3371.37</v>
      </c>
    </row>
    <row r="33" spans="1:9" ht="18.75" customHeight="1" x14ac:dyDescent="0.2">
      <c r="A33" s="29" t="s">
        <v>50</v>
      </c>
      <c r="B33" s="33" t="s">
        <v>51</v>
      </c>
      <c r="C33" s="33"/>
      <c r="D33" s="30">
        <v>5286950.34</v>
      </c>
      <c r="E33" s="30">
        <v>303583.03000000003</v>
      </c>
      <c r="F33" s="31">
        <v>0</v>
      </c>
      <c r="H33" s="41">
        <v>242.62</v>
      </c>
    </row>
    <row r="34" spans="1:9" ht="24.75" customHeight="1" x14ac:dyDescent="0.2">
      <c r="A34" s="32" t="s">
        <v>52</v>
      </c>
      <c r="B34" s="33" t="s">
        <v>53</v>
      </c>
      <c r="C34" s="33"/>
      <c r="D34" s="34">
        <v>0</v>
      </c>
      <c r="E34" s="34">
        <v>0</v>
      </c>
      <c r="F34" s="31"/>
      <c r="H34" s="41">
        <v>90352.2</v>
      </c>
      <c r="I34" s="39">
        <f>H18+H20+H22+H23+H28+H29+H30+H31</f>
        <v>353296665.30000001</v>
      </c>
    </row>
    <row r="35" spans="1:9" x14ac:dyDescent="0.2">
      <c r="A35" s="32" t="s">
        <v>15</v>
      </c>
      <c r="B35" s="33" t="s">
        <v>54</v>
      </c>
      <c r="C35" s="33"/>
      <c r="D35" s="34">
        <v>5286950.34</v>
      </c>
      <c r="E35" s="34">
        <v>303583.03000000003</v>
      </c>
      <c r="F35" s="31"/>
      <c r="H35" s="41">
        <v>3397887.78</v>
      </c>
    </row>
    <row r="36" spans="1:9" ht="18.75" customHeight="1" x14ac:dyDescent="0.2">
      <c r="A36" s="29" t="s">
        <v>55</v>
      </c>
      <c r="B36" s="33" t="s">
        <v>56</v>
      </c>
      <c r="C36" s="33"/>
      <c r="D36" s="30">
        <v>1909388968.9300003</v>
      </c>
      <c r="E36" s="30">
        <v>1016470608.9100001</v>
      </c>
      <c r="F36" s="31" t="s">
        <v>11</v>
      </c>
      <c r="H36" s="41">
        <v>1109429.48</v>
      </c>
    </row>
    <row r="37" spans="1:9" ht="18.75" customHeight="1" x14ac:dyDescent="0.2">
      <c r="A37" s="29" t="s">
        <v>57</v>
      </c>
      <c r="B37" s="33" t="s">
        <v>58</v>
      </c>
      <c r="C37" s="33"/>
      <c r="D37" s="30">
        <v>6716502.6200000001</v>
      </c>
      <c r="E37" s="30">
        <v>6857472.21</v>
      </c>
      <c r="F37" s="31">
        <v>0</v>
      </c>
    </row>
    <row r="38" spans="1:9" x14ac:dyDescent="0.2">
      <c r="A38" s="32" t="s">
        <v>12</v>
      </c>
      <c r="B38" s="33" t="s">
        <v>59</v>
      </c>
      <c r="C38" s="33"/>
      <c r="D38" s="34">
        <v>0</v>
      </c>
      <c r="E38" s="34">
        <v>0</v>
      </c>
      <c r="F38" s="31" t="s">
        <v>14</v>
      </c>
    </row>
    <row r="39" spans="1:9" s="43" customFormat="1" x14ac:dyDescent="0.2">
      <c r="A39" s="32" t="s">
        <v>15</v>
      </c>
      <c r="B39" s="33" t="s">
        <v>60</v>
      </c>
      <c r="C39" s="33"/>
      <c r="D39" s="34">
        <v>5702470.4000000004</v>
      </c>
      <c r="E39" s="34">
        <v>3822675.1</v>
      </c>
      <c r="F39" s="35" t="s">
        <v>14</v>
      </c>
      <c r="H39" s="44"/>
    </row>
    <row r="40" spans="1:9" x14ac:dyDescent="0.2">
      <c r="A40" s="32" t="s">
        <v>17</v>
      </c>
      <c r="B40" s="33" t="s">
        <v>61</v>
      </c>
      <c r="C40" s="33"/>
      <c r="D40" s="34">
        <v>1014032.22</v>
      </c>
      <c r="E40" s="34">
        <v>3034797.11</v>
      </c>
      <c r="F40" s="31" t="s">
        <v>14</v>
      </c>
    </row>
    <row r="41" spans="1:9" ht="18.75" customHeight="1" x14ac:dyDescent="0.2">
      <c r="A41" s="29" t="s">
        <v>62</v>
      </c>
      <c r="B41" s="33" t="s">
        <v>63</v>
      </c>
      <c r="C41" s="33"/>
      <c r="D41" s="30">
        <v>2604767.33</v>
      </c>
      <c r="E41" s="30">
        <v>1522481.45</v>
      </c>
      <c r="F41" s="31">
        <v>0</v>
      </c>
    </row>
    <row r="42" spans="1:9" x14ac:dyDescent="0.2">
      <c r="A42" s="32" t="s">
        <v>12</v>
      </c>
      <c r="B42" s="33" t="s">
        <v>60</v>
      </c>
      <c r="C42" s="33"/>
      <c r="D42" s="34">
        <v>556323.23</v>
      </c>
      <c r="E42" s="34">
        <v>341767.02</v>
      </c>
      <c r="F42" s="31" t="s">
        <v>14</v>
      </c>
    </row>
    <row r="43" spans="1:9" s="43" customFormat="1" x14ac:dyDescent="0.2">
      <c r="A43" s="32" t="s">
        <v>15</v>
      </c>
      <c r="B43" s="33" t="s">
        <v>61</v>
      </c>
      <c r="C43" s="33"/>
      <c r="D43" s="34">
        <v>2048444.1</v>
      </c>
      <c r="E43" s="34">
        <v>1180714.43</v>
      </c>
      <c r="F43" s="35" t="s">
        <v>14</v>
      </c>
      <c r="H43" s="44"/>
    </row>
    <row r="44" spans="1:9" ht="18.75" hidden="1" customHeight="1" outlineLevel="1" x14ac:dyDescent="0.2">
      <c r="A44" s="29" t="s">
        <v>12</v>
      </c>
      <c r="B44" s="33" t="s">
        <v>64</v>
      </c>
      <c r="C44" s="33"/>
      <c r="D44" s="30">
        <v>0</v>
      </c>
      <c r="E44" s="30">
        <v>0</v>
      </c>
      <c r="F44" s="31" t="s">
        <v>11</v>
      </c>
    </row>
    <row r="45" spans="1:9" ht="18.75" hidden="1" customHeight="1" outlineLevel="1" x14ac:dyDescent="0.2">
      <c r="A45" s="29" t="s">
        <v>65</v>
      </c>
      <c r="B45" s="33" t="s">
        <v>64</v>
      </c>
      <c r="C45" s="33"/>
      <c r="D45" s="30">
        <v>0</v>
      </c>
      <c r="E45" s="30">
        <v>0</v>
      </c>
      <c r="F45" s="31">
        <v>0</v>
      </c>
    </row>
    <row r="46" spans="1:9" ht="12.75" hidden="1" customHeight="1" outlineLevel="1" x14ac:dyDescent="0.2">
      <c r="A46" s="32" t="s">
        <v>12</v>
      </c>
      <c r="B46" s="33" t="s">
        <v>64</v>
      </c>
      <c r="C46" s="33"/>
      <c r="D46" s="34">
        <v>0</v>
      </c>
      <c r="E46" s="34">
        <v>0</v>
      </c>
      <c r="F46" s="31" t="s">
        <v>14</v>
      </c>
    </row>
    <row r="47" spans="1:9" ht="12.75" hidden="1" customHeight="1" outlineLevel="1" x14ac:dyDescent="0.2">
      <c r="A47" s="32" t="s">
        <v>15</v>
      </c>
      <c r="B47" s="33" t="s">
        <v>64</v>
      </c>
      <c r="C47" s="33"/>
      <c r="D47" s="34">
        <v>0</v>
      </c>
      <c r="E47" s="34">
        <v>0</v>
      </c>
      <c r="F47" s="31" t="s">
        <v>14</v>
      </c>
    </row>
    <row r="48" spans="1:9" ht="18.75" customHeight="1" collapsed="1" x14ac:dyDescent="0.2">
      <c r="A48" s="29" t="s">
        <v>66</v>
      </c>
      <c r="B48" s="33" t="s">
        <v>67</v>
      </c>
      <c r="C48" s="33"/>
      <c r="D48" s="30">
        <v>1913500704.2200003</v>
      </c>
      <c r="E48" s="30">
        <v>1021805599.6700001</v>
      </c>
      <c r="F48" s="31" t="s">
        <v>11</v>
      </c>
    </row>
    <row r="49" spans="1:10" ht="18.75" customHeight="1" x14ac:dyDescent="0.2">
      <c r="A49" s="29" t="s">
        <v>68</v>
      </c>
      <c r="B49" s="33" t="s">
        <v>69</v>
      </c>
      <c r="C49" s="33"/>
      <c r="D49" s="34">
        <v>0</v>
      </c>
      <c r="E49" s="34">
        <v>0</v>
      </c>
      <c r="F49" s="31" t="s">
        <v>14</v>
      </c>
    </row>
    <row r="50" spans="1:10" ht="23.25" customHeight="1" x14ac:dyDescent="0.2">
      <c r="A50" s="29" t="s">
        <v>70</v>
      </c>
      <c r="B50" s="33" t="s">
        <v>71</v>
      </c>
      <c r="C50" s="33"/>
      <c r="D50" s="34">
        <v>0</v>
      </c>
      <c r="E50" s="34">
        <v>0</v>
      </c>
      <c r="F50" s="31" t="s">
        <v>14</v>
      </c>
    </row>
    <row r="51" spans="1:10" ht="18.75" customHeight="1" x14ac:dyDescent="0.2">
      <c r="A51" s="29" t="s">
        <v>72</v>
      </c>
      <c r="B51" s="33" t="s">
        <v>73</v>
      </c>
      <c r="C51" s="33"/>
      <c r="D51" s="30">
        <v>1913500704.2200003</v>
      </c>
      <c r="E51" s="30">
        <v>1021805599.6700001</v>
      </c>
      <c r="F51" s="31" t="s">
        <v>11</v>
      </c>
      <c r="J51" s="45"/>
    </row>
    <row r="52" spans="1:10" s="48" customFormat="1" ht="19.5" customHeight="1" x14ac:dyDescent="0.2">
      <c r="A52" s="46"/>
      <c r="B52" s="47"/>
      <c r="C52" s="47"/>
      <c r="D52" s="47"/>
      <c r="E52" s="47"/>
      <c r="H52" s="49"/>
    </row>
    <row r="53" spans="1:10" s="48" customFormat="1" ht="16.5" customHeight="1" x14ac:dyDescent="0.2">
      <c r="A53" s="50"/>
      <c r="B53" s="50"/>
      <c r="C53" s="50"/>
      <c r="D53" s="50"/>
      <c r="E53" s="50"/>
      <c r="H53" s="49"/>
    </row>
    <row r="54" spans="1:10" s="48" customFormat="1" ht="11.25" x14ac:dyDescent="0.2">
      <c r="A54" s="51"/>
      <c r="B54" s="51"/>
      <c r="C54" s="51"/>
      <c r="D54" s="51"/>
      <c r="E54" s="51"/>
      <c r="H54" s="49"/>
    </row>
    <row r="55" spans="1:10" s="48" customFormat="1" ht="11.25" x14ac:dyDescent="0.2">
      <c r="A55" s="51"/>
      <c r="B55" s="51"/>
      <c r="C55" s="51"/>
      <c r="D55" s="51"/>
      <c r="E55" s="51"/>
      <c r="H55" s="49"/>
    </row>
    <row r="56" spans="1:10" s="48" customFormat="1" ht="11.25" x14ac:dyDescent="0.2">
      <c r="A56" s="51"/>
      <c r="B56" s="51"/>
      <c r="C56" s="51"/>
      <c r="D56" s="51"/>
      <c r="E56" s="51"/>
      <c r="H56" s="49"/>
    </row>
    <row r="57" spans="1:10" s="48" customFormat="1" ht="11.25" x14ac:dyDescent="0.2">
      <c r="A57" s="52"/>
      <c r="D57" s="53"/>
      <c r="E57" s="53"/>
      <c r="H57" s="49"/>
    </row>
    <row r="58" spans="1:10" ht="34.5" customHeight="1" x14ac:dyDescent="0.2">
      <c r="A58" s="54" t="s">
        <v>74</v>
      </c>
      <c r="B58" s="54"/>
      <c r="C58" s="54"/>
      <c r="D58" s="54"/>
      <c r="E58" s="54"/>
    </row>
    <row r="59" spans="1:10" s="56" customFormat="1" ht="12" x14ac:dyDescent="0.2">
      <c r="A59" s="55" t="s">
        <v>75</v>
      </c>
      <c r="B59" s="55"/>
      <c r="C59" s="55"/>
      <c r="D59" s="55"/>
      <c r="E59" s="55"/>
      <c r="H59" s="57"/>
    </row>
    <row r="60" spans="1:10" ht="15" x14ac:dyDescent="0.25">
      <c r="A60" s="58" t="s">
        <v>76</v>
      </c>
      <c r="B60"/>
    </row>
  </sheetData>
  <mergeCells count="58">
    <mergeCell ref="A58:E58"/>
    <mergeCell ref="A59:E59"/>
    <mergeCell ref="B51:C51"/>
    <mergeCell ref="B52:E52"/>
    <mergeCell ref="A53:E53"/>
    <mergeCell ref="A54:E54"/>
    <mergeCell ref="A55:E55"/>
    <mergeCell ref="A56:E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9:C9"/>
    <mergeCell ref="B10:C10"/>
    <mergeCell ref="B11:C11"/>
    <mergeCell ref="B12:C12"/>
    <mergeCell ref="B13:C13"/>
    <mergeCell ref="B14:C14"/>
    <mergeCell ref="A1:B1"/>
    <mergeCell ref="C1:C8"/>
    <mergeCell ref="D1:E1"/>
    <mergeCell ref="A2:B6"/>
    <mergeCell ref="D2:E6"/>
    <mergeCell ref="A7:B7"/>
    <mergeCell ref="D7:E8"/>
    <mergeCell ref="A8:B8"/>
  </mergeCells>
  <printOptions horizontalCentered="1"/>
  <pageMargins left="0.78740157480314965" right="0.35433070866141736" top="0.54" bottom="0.35433070866141736" header="0.19685039370078741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Wynik jednostki</vt:lpstr>
      <vt:lpstr>'Wynik jednostki'!Obszar_wydruku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Mączyńska</dc:creator>
  <cp:lastModifiedBy>Renata Mączyńska</cp:lastModifiedBy>
  <dcterms:created xsi:type="dcterms:W3CDTF">2017-05-23T10:51:48Z</dcterms:created>
  <dcterms:modified xsi:type="dcterms:W3CDTF">2017-05-23T10:52:03Z</dcterms:modified>
</cp:coreProperties>
</file>