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siedlec\Documents\KITHA\DANE z 2018 ROKU\SPRAWOZDAWCZOŚĆ w 2018\BILANS\PLIKI NA STRONĘ MŚ\"/>
    </mc:Choice>
  </mc:AlternateContent>
  <xr:revisionPtr revIDLastSave="0" documentId="13_ncr:1_{7D037256-C5F3-42D8-AAE2-65D917DFF7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ilan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1" l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B39" i="1" s="1"/>
  <c r="C40" i="1"/>
  <c r="C39" i="1" s="1"/>
  <c r="B40" i="1"/>
  <c r="C38" i="1"/>
  <c r="B38" i="1"/>
  <c r="C37" i="1"/>
  <c r="B37" i="1"/>
  <c r="C36" i="1"/>
  <c r="B36" i="1"/>
  <c r="C35" i="1"/>
  <c r="B35" i="1"/>
  <c r="C34" i="1"/>
  <c r="C33" i="1" s="1"/>
  <c r="B34" i="1"/>
  <c r="B33" i="1" s="1"/>
  <c r="F32" i="1"/>
  <c r="E32" i="1"/>
  <c r="C32" i="1"/>
  <c r="B32" i="1"/>
  <c r="F31" i="1"/>
  <c r="E31" i="1"/>
  <c r="C31" i="1"/>
  <c r="B31" i="1"/>
  <c r="F30" i="1"/>
  <c r="E30" i="1"/>
  <c r="C30" i="1"/>
  <c r="B30" i="1"/>
  <c r="F29" i="1"/>
  <c r="F28" i="1" s="1"/>
  <c r="E29" i="1"/>
  <c r="E28" i="1" s="1"/>
  <c r="C29" i="1"/>
  <c r="B29" i="1"/>
  <c r="B28" i="1" s="1"/>
  <c r="C28" i="1"/>
  <c r="F27" i="1"/>
  <c r="E27" i="1"/>
  <c r="F26" i="1"/>
  <c r="E26" i="1"/>
  <c r="F25" i="1"/>
  <c r="E25" i="1"/>
  <c r="C25" i="1"/>
  <c r="B25" i="1"/>
  <c r="F24" i="1"/>
  <c r="E24" i="1"/>
  <c r="C24" i="1"/>
  <c r="B24" i="1"/>
  <c r="F23" i="1"/>
  <c r="E23" i="1"/>
  <c r="C23" i="1"/>
  <c r="B23" i="1"/>
  <c r="B22" i="1" s="1"/>
  <c r="F22" i="1"/>
  <c r="E22" i="1"/>
  <c r="C22" i="1"/>
  <c r="F21" i="1"/>
  <c r="E21" i="1"/>
  <c r="C21" i="1"/>
  <c r="B21" i="1"/>
  <c r="C20" i="1"/>
  <c r="B20" i="1"/>
  <c r="F19" i="1"/>
  <c r="E19" i="1"/>
  <c r="C19" i="1"/>
  <c r="B19" i="1"/>
  <c r="C18" i="1"/>
  <c r="B18" i="1"/>
  <c r="F17" i="1"/>
  <c r="E17" i="1"/>
  <c r="C17" i="1"/>
  <c r="B17" i="1"/>
  <c r="C16" i="1"/>
  <c r="B16" i="1"/>
  <c r="F15" i="1"/>
  <c r="E15" i="1"/>
  <c r="C15" i="1"/>
  <c r="B15" i="1"/>
  <c r="F14" i="1"/>
  <c r="E14" i="1"/>
  <c r="F13" i="1"/>
  <c r="E13" i="1"/>
  <c r="C13" i="1"/>
  <c r="C12" i="1" s="1"/>
  <c r="C11" i="1" s="1"/>
  <c r="C9" i="1" s="1"/>
  <c r="B13" i="1"/>
  <c r="F12" i="1"/>
  <c r="F11" i="1" s="1"/>
  <c r="E12" i="1"/>
  <c r="E11" i="1" s="1"/>
  <c r="F10" i="1"/>
  <c r="E10" i="1"/>
  <c r="C10" i="1"/>
  <c r="B10" i="1"/>
  <c r="B12" i="1" l="1"/>
  <c r="B11" i="1" s="1"/>
  <c r="B9" i="1" s="1"/>
  <c r="E20" i="1"/>
  <c r="B27" i="1"/>
  <c r="F9" i="1"/>
  <c r="F48" i="1" s="1"/>
  <c r="F18" i="1"/>
  <c r="F20" i="1"/>
  <c r="C27" i="1"/>
  <c r="C48" i="1" s="1"/>
  <c r="E18" i="1"/>
  <c r="E9" i="1"/>
  <c r="E48" i="1"/>
  <c r="B48" i="1" l="1"/>
</calcChain>
</file>

<file path=xl/sharedStrings.xml><?xml version="1.0" encoding="utf-8"?>
<sst xmlns="http://schemas.openxmlformats.org/spreadsheetml/2006/main" count="78" uniqueCount="76">
  <si>
    <t>Nazwa i adres jednostki sprawozdawczej:</t>
  </si>
  <si>
    <t>Adresat:</t>
  </si>
  <si>
    <t>Ministerstwo Środowiska
Departament Ekonomiczny
Warszawa</t>
  </si>
  <si>
    <t xml:space="preserve"> wysłać bez pisma przewodniego</t>
  </si>
  <si>
    <t>AKTYWA</t>
  </si>
  <si>
    <t>Stan na początek roku</t>
  </si>
  <si>
    <t xml:space="preserve">Stan na koniec roku </t>
  </si>
  <si>
    <t>PASYWA</t>
  </si>
  <si>
    <t>A. Aktywa trwałe</t>
  </si>
  <si>
    <t xml:space="preserve"> A. Fundusz</t>
  </si>
  <si>
    <t>I. Wartości niematerialne i prawne</t>
  </si>
  <si>
    <t xml:space="preserve"> I. Fundusz jednostki</t>
  </si>
  <si>
    <t>II. Rzeczowe aktywa trwałe</t>
  </si>
  <si>
    <t>1. Środki trwałe</t>
  </si>
  <si>
    <t xml:space="preserve"> 1. Zysk netto (+)</t>
  </si>
  <si>
    <t>1.1. Grunty</t>
  </si>
  <si>
    <t xml:space="preserve"> 2. Strata netto (-)</t>
  </si>
  <si>
    <t>1.1.1. Grunty stanowiące własność jednostki samorzadu terytorialnego, przekazane w użytkowanie wieczyste innym podmiotom</t>
  </si>
  <si>
    <t>1.2. Budynki, lokale i obiekty inżynierii lądowej i wodnej</t>
  </si>
  <si>
    <t>1.3. Urządzenia techniczne i maszyny</t>
  </si>
  <si>
    <t xml:space="preserve"> B. Fundusze placówek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</si>
  <si>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</si>
  <si>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</si>
  <si>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</si>
  <si>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</si>
  <si>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</si>
  <si>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</si>
  <si>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</si>
  <si>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Papiery wartościowe długoterminowe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</si>
  <si>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</si>
  <si>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</si>
  <si>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</si>
  <si>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</si>
  <si>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</si>
  <si>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</si>
  <si>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III. Rezerwy na zobowiązania</t>
  </si>
  <si>
    <t>4. Towary</t>
  </si>
  <si>
    <t xml:space="preserve"> 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</si>
  <si>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</si>
  <si>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</si>
  <si>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</si>
  <si>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</si>
  <si>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</si>
  <si>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</si>
  <si>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</si>
  <si>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</si>
  <si>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</si>
  <si>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</si>
  <si>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</si>
  <si>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</si>
  <si>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</si>
  <si>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</si>
  <si>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</si>
  <si>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SUMA AKTYWÓW</t>
  </si>
  <si>
    <t>SUMA PASYWÓW</t>
  </si>
  <si>
    <t xml:space="preserve">BILANS 
Ministerstwa Środowiska
sporządzony na dzień 31 grudnia 2018r.
</t>
  </si>
  <si>
    <t xml:space="preserve"> II. Wynik finansowy netto</t>
  </si>
  <si>
    <t xml:space="preserve"> III. Odpisy z wyniku finansowego (-) </t>
  </si>
  <si>
    <r>
      <t xml:space="preserve"> I</t>
    </r>
    <r>
      <rPr>
        <b/>
        <sz val="9"/>
        <rFont val="Times New Roman"/>
        <family val="1"/>
        <charset val="238"/>
      </rPr>
      <t>V. Fundusz mienia zlikwidowanych jednostek</t>
    </r>
  </si>
  <si>
    <t xml:space="preserve"> C. Państwowe fundusze celowe</t>
  </si>
  <si>
    <t xml:space="preserve"> D. Zobowiązania i rezerwy na zobowiązania</t>
  </si>
  <si>
    <t xml:space="preserve"> I. Zobowiązania długoterminowe</t>
  </si>
  <si>
    <t xml:space="preserve"> II. Zobowiązania krótkoterminowe</t>
  </si>
  <si>
    <t xml:space="preserve"> 1. Zobowiązania z tytułu dostaw i usług</t>
  </si>
  <si>
    <t xml:space="preserve">  2. Zobowiązania wobec budżetów</t>
  </si>
  <si>
    <t xml:space="preserve">  3. Zobowiązania z tytułu ubezpieczeń i innych świadczeń</t>
  </si>
  <si>
    <t xml:space="preserve"> 4. Zobowiązania z tytułu wynagrodzeń</t>
  </si>
  <si>
    <t xml:space="preserve"> 5. Pozostałe zobowiązania</t>
  </si>
  <si>
    <t xml:space="preserve"> 6. Sumy obce (depozytowe, zabezpieczenie wykonania umów) </t>
  </si>
  <si>
    <t xml:space="preserve"> 7. Rozliczenia z tytułu środków na wydatki budżetowe i z tytułu dochodów budżetowych</t>
  </si>
  <si>
    <t xml:space="preserve"> 8. Fundusze specjalne</t>
  </si>
  <si>
    <t xml:space="preserve"> 8.1. Zakładowy fundusz świadczeń socjalnych</t>
  </si>
  <si>
    <t xml:space="preserve"> 8.2. Inne fundusze</t>
  </si>
  <si>
    <t>1.3. Produkty gotowe</t>
  </si>
  <si>
    <t>Numer identyfikacyjny REGON
001064858</t>
  </si>
  <si>
    <t>Ministerstwo Środowiska
00-922 Warszawa
ul. Wawelska 52/54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</si>
</sst>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44" fontId="6" fillId="0" borderId="1" xfId="1" applyFont="1" applyBorder="1" applyAlignment="1">
      <alignment vertical="center"/>
    </xf>
    <xf numFmtId="44" fontId="7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ech/Desktop/Sprawozdanie%20Finansowe%20-%20Bilanse/bilans%202018/Kopia%20Kopia%20Bilans%20M&#346;%20-%20jednostki_2018_kor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jednostki"/>
      <sheetName val="Bilans - I stopnia"/>
      <sheetName val="Bilans - III stopnia"/>
      <sheetName val="Wynik jednostki"/>
      <sheetName val="Wynik - I stopnia"/>
      <sheetName val="Wynik - III stopnia"/>
      <sheetName val="Fundusz jednostki"/>
      <sheetName val="Fundusz - I stopnia"/>
      <sheetName val="Fundusz - III stopnia"/>
    </sheetNames>
    <sheetDataSet>
      <sheetData sheetId="0"/>
      <sheetData sheetId="1">
        <row r="10">
          <cell r="B10">
            <v>0</v>
          </cell>
          <cell r="C10">
            <v>0</v>
          </cell>
          <cell r="E10">
            <v>-101353510.19999981</v>
          </cell>
          <cell r="F10">
            <v>100938200.23999977</v>
          </cell>
        </row>
        <row r="12">
          <cell r="E12">
            <v>245023457.32999998</v>
          </cell>
          <cell r="F12">
            <v>199447762.56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80227661.460000008</v>
          </cell>
          <cell r="F27">
            <v>170368520.25999999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223897608.59</v>
          </cell>
          <cell r="C38">
            <v>470754483.06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</sheetData>
      <sheetData sheetId="2">
        <row r="10">
          <cell r="B10">
            <v>864727.35</v>
          </cell>
          <cell r="C10">
            <v>848308.1</v>
          </cell>
          <cell r="E10">
            <v>-2188697116.6400003</v>
          </cell>
          <cell r="F10">
            <v>-5334396940.0700006</v>
          </cell>
        </row>
        <row r="12">
          <cell r="E12">
            <v>2187517728.4699998</v>
          </cell>
          <cell r="F12">
            <v>5301784993.8100004</v>
          </cell>
        </row>
        <row r="13">
          <cell r="B13">
            <v>2798658.4</v>
          </cell>
          <cell r="C13">
            <v>2798658.4</v>
          </cell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B15">
            <v>14146572.380000001</v>
          </cell>
          <cell r="C15">
            <v>16663199.01</v>
          </cell>
          <cell r="E15">
            <v>0</v>
          </cell>
          <cell r="F15">
            <v>0</v>
          </cell>
        </row>
        <row r="16">
          <cell r="B16">
            <v>3060907.19</v>
          </cell>
          <cell r="C16">
            <v>3285365.94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18">
          <cell r="B18">
            <v>75758.080000000002</v>
          </cell>
          <cell r="C18">
            <v>85841.55</v>
          </cell>
        </row>
        <row r="19">
          <cell r="B19">
            <v>1537295.03</v>
          </cell>
          <cell r="C19">
            <v>11931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554612834.86000001</v>
          </cell>
          <cell r="C21">
            <v>547408485.04999995</v>
          </cell>
          <cell r="E21">
            <v>52913529.75</v>
          </cell>
          <cell r="F21">
            <v>3219018.88</v>
          </cell>
        </row>
        <row r="22">
          <cell r="E22">
            <v>0</v>
          </cell>
          <cell r="F22">
            <v>4135</v>
          </cell>
        </row>
        <row r="23">
          <cell r="B23">
            <v>0</v>
          </cell>
          <cell r="C23">
            <v>0</v>
          </cell>
          <cell r="E23">
            <v>554358.89</v>
          </cell>
          <cell r="F23">
            <v>550815.05000000005</v>
          </cell>
        </row>
        <row r="24">
          <cell r="B24">
            <v>0</v>
          </cell>
          <cell r="C24">
            <v>0</v>
          </cell>
          <cell r="E24">
            <v>2902611.87</v>
          </cell>
          <cell r="F24">
            <v>2881154.16</v>
          </cell>
        </row>
        <row r="25">
          <cell r="B25">
            <v>0</v>
          </cell>
          <cell r="C25">
            <v>0</v>
          </cell>
          <cell r="E25">
            <v>65811.350000000006</v>
          </cell>
          <cell r="F25">
            <v>46604.1</v>
          </cell>
        </row>
        <row r="26">
          <cell r="E26">
            <v>1697548.62</v>
          </cell>
          <cell r="F26">
            <v>2933736.13</v>
          </cell>
        </row>
        <row r="27">
          <cell r="E27">
            <v>0</v>
          </cell>
          <cell r="F27">
            <v>0</v>
          </cell>
        </row>
        <row r="29">
          <cell r="B29">
            <v>221839.08</v>
          </cell>
          <cell r="C29">
            <v>158035.76999999999</v>
          </cell>
          <cell r="E29">
            <v>546856.86</v>
          </cell>
          <cell r="F29">
            <v>796891.78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E31">
            <v>68937417.140000001</v>
          </cell>
          <cell r="F31">
            <v>74846867.209999993</v>
          </cell>
        </row>
        <row r="32">
          <cell r="B32">
            <v>0</v>
          </cell>
          <cell r="C32">
            <v>0</v>
          </cell>
          <cell r="E32">
            <v>555138368.99000001</v>
          </cell>
          <cell r="F32">
            <v>598549371.04999995</v>
          </cell>
        </row>
        <row r="34">
          <cell r="B34">
            <v>48389407.299999997</v>
          </cell>
          <cell r="C34">
            <v>51484235.649999999</v>
          </cell>
        </row>
        <row r="35">
          <cell r="B35">
            <v>0</v>
          </cell>
          <cell r="C35">
            <v>0</v>
          </cell>
        </row>
        <row r="36">
          <cell r="B36">
            <v>20000</v>
          </cell>
          <cell r="C36">
            <v>20000</v>
          </cell>
        </row>
        <row r="37">
          <cell r="B37">
            <v>1136173.79</v>
          </cell>
          <cell r="C37">
            <v>2511270.7599999998</v>
          </cell>
        </row>
        <row r="38">
          <cell r="B38">
            <v>0</v>
          </cell>
          <cell r="C38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1897371.72</v>
          </cell>
          <cell r="C41">
            <v>23821246.620000001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52815570.119999997</v>
          </cell>
          <cell r="C47">
            <v>2120069.25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34" zoomScaleNormal="100" workbookViewId="0">
      <selection activeCell="A50" sqref="A50:F56"/>
    </sheetView>
  </sheetViews>
  <sheetFormatPr defaultRowHeight="15" x14ac:dyDescent="0.25"/>
  <cols>
    <col min="1" max="1" width="25.5703125" customWidth="1"/>
    <col min="2" max="2" width="19.28515625" customWidth="1"/>
    <col min="3" max="3" width="19.42578125" customWidth="1"/>
    <col min="4" max="4" width="25.42578125" customWidth="1"/>
    <col min="5" max="5" width="19.42578125" customWidth="1"/>
    <col min="6" max="6" width="18.5703125" customWidth="1"/>
  </cols>
  <sheetData>
    <row r="1" spans="1:6" ht="36" customHeight="1" x14ac:dyDescent="0.25">
      <c r="A1" s="17" t="s">
        <v>0</v>
      </c>
      <c r="B1" s="20" t="s">
        <v>55</v>
      </c>
      <c r="C1" s="20"/>
      <c r="D1" s="20"/>
      <c r="E1" s="21" t="s">
        <v>1</v>
      </c>
      <c r="F1" s="21"/>
    </row>
    <row r="2" spans="1:6" ht="15" customHeight="1" x14ac:dyDescent="0.25">
      <c r="A2" s="22" t="s">
        <v>75</v>
      </c>
      <c r="B2" s="20"/>
      <c r="C2" s="20"/>
      <c r="D2" s="20"/>
      <c r="E2" s="25" t="s">
        <v>2</v>
      </c>
      <c r="F2" s="25"/>
    </row>
    <row r="3" spans="1:6" ht="15" customHeight="1" x14ac:dyDescent="0.25">
      <c r="A3" s="23"/>
      <c r="B3" s="20"/>
      <c r="C3" s="20"/>
      <c r="D3" s="20"/>
      <c r="E3" s="25"/>
      <c r="F3" s="25"/>
    </row>
    <row r="4" spans="1:6" ht="15" customHeight="1" x14ac:dyDescent="0.25">
      <c r="A4" s="23"/>
      <c r="B4" s="20"/>
      <c r="C4" s="20"/>
      <c r="D4" s="20"/>
      <c r="E4" s="25"/>
      <c r="F4" s="25"/>
    </row>
    <row r="5" spans="1:6" ht="15" customHeight="1" x14ac:dyDescent="0.25">
      <c r="A5" s="23"/>
      <c r="B5" s="20"/>
      <c r="C5" s="20"/>
      <c r="D5" s="20"/>
      <c r="E5" s="25"/>
      <c r="F5" s="25"/>
    </row>
    <row r="6" spans="1:6" ht="3.75" hidden="1" customHeight="1" x14ac:dyDescent="0.25">
      <c r="A6" s="24"/>
      <c r="B6" s="20"/>
      <c r="C6" s="20"/>
      <c r="D6" s="20"/>
      <c r="E6" s="25"/>
      <c r="F6" s="25"/>
    </row>
    <row r="7" spans="1:6" ht="24" x14ac:dyDescent="0.25">
      <c r="A7" s="1" t="s">
        <v>74</v>
      </c>
      <c r="B7" s="20"/>
      <c r="C7" s="20"/>
      <c r="D7" s="20"/>
      <c r="E7" s="26" t="s">
        <v>3</v>
      </c>
      <c r="F7" s="27"/>
    </row>
    <row r="8" spans="1:6" ht="23.25" customHeight="1" x14ac:dyDescent="0.25">
      <c r="A8" s="2" t="s">
        <v>4</v>
      </c>
      <c r="B8" s="13" t="s">
        <v>5</v>
      </c>
      <c r="C8" s="13" t="s">
        <v>6</v>
      </c>
      <c r="D8" s="2" t="s">
        <v>7</v>
      </c>
      <c r="E8" s="13" t="s">
        <v>5</v>
      </c>
      <c r="F8" s="13" t="s">
        <v>6</v>
      </c>
    </row>
    <row r="9" spans="1:6" ht="23.1" customHeight="1" x14ac:dyDescent="0.25">
      <c r="A9" s="3" t="s">
        <v>8</v>
      </c>
      <c r="B9" s="4">
        <f>B10+B11+B21+B22+B26</f>
        <v>577096753.28999996</v>
      </c>
      <c r="C9" s="4">
        <f>C10+C11+C21+C22+C26</f>
        <v>571101789.04999995</v>
      </c>
      <c r="D9" s="3" t="s">
        <v>9</v>
      </c>
      <c r="E9" s="4">
        <f>E10+E11+E16+E14+E15</f>
        <v>142490558.95999956</v>
      </c>
      <c r="F9" s="4">
        <f>F10+F11+F16+F14+F15</f>
        <v>267774016.53999996</v>
      </c>
    </row>
    <row r="10" spans="1:6" ht="23.1" customHeight="1" x14ac:dyDescent="0.25">
      <c r="A10" s="3" t="s">
        <v>10</v>
      </c>
      <c r="B10" s="4">
        <f>'[1]Bilans - I stopnia'!B10+'[1]Bilans - III stopnia'!B10</f>
        <v>864727.35</v>
      </c>
      <c r="C10" s="5">
        <f>'[1]Bilans - I stopnia'!C10+'[1]Bilans - III stopnia'!C10</f>
        <v>848308.1</v>
      </c>
      <c r="D10" s="3" t="s">
        <v>11</v>
      </c>
      <c r="E10" s="4">
        <f>'[1]Bilans - I stopnia'!E10+'[1]Bilans - III stopnia'!E10</f>
        <v>-2290050626.8400002</v>
      </c>
      <c r="F10" s="4">
        <f>'[1]Bilans - I stopnia'!F10+'[1]Bilans - III stopnia'!F10</f>
        <v>-5233458739.8300009</v>
      </c>
    </row>
    <row r="11" spans="1:6" ht="23.1" customHeight="1" x14ac:dyDescent="0.25">
      <c r="A11" s="3" t="s">
        <v>12</v>
      </c>
      <c r="B11" s="4">
        <f>B12+B19+B20</f>
        <v>21619191.080000002</v>
      </c>
      <c r="C11" s="4">
        <f>C12+C19+C20</f>
        <v>22844995.900000002</v>
      </c>
      <c r="D11" s="3" t="s">
        <v>56</v>
      </c>
      <c r="E11" s="4">
        <f>E12+E13</f>
        <v>2432541185.7999997</v>
      </c>
      <c r="F11" s="4">
        <f>F12+F13</f>
        <v>5501232756.3700008</v>
      </c>
    </row>
    <row r="12" spans="1:6" ht="23.1" customHeight="1" x14ac:dyDescent="0.25">
      <c r="A12" s="3" t="s">
        <v>13</v>
      </c>
      <c r="B12" s="4">
        <f>SUM(B13:B18)</f>
        <v>20081896.050000001</v>
      </c>
      <c r="C12" s="4">
        <f>SUM(C13:C18)</f>
        <v>22833064.900000002</v>
      </c>
      <c r="D12" s="6" t="s">
        <v>14</v>
      </c>
      <c r="E12" s="7">
        <f>'[1]Bilans - I stopnia'!E12+'[1]Bilans - III stopnia'!E12</f>
        <v>2432541185.7999997</v>
      </c>
      <c r="F12" s="7">
        <f>'[1]Bilans - I stopnia'!F12+'[1]Bilans - III stopnia'!F12</f>
        <v>5501232756.3700008</v>
      </c>
    </row>
    <row r="13" spans="1:6" ht="23.1" customHeight="1" x14ac:dyDescent="0.25">
      <c r="A13" s="6" t="s">
        <v>15</v>
      </c>
      <c r="B13" s="8">
        <f>'[1]Bilans - I stopnia'!B13+'[1]Bilans - III stopnia'!B13</f>
        <v>2798658.4</v>
      </c>
      <c r="C13" s="8">
        <f>'[1]Bilans - I stopnia'!C13+'[1]Bilans - III stopnia'!C13</f>
        <v>2798658.4</v>
      </c>
      <c r="D13" s="6" t="s">
        <v>16</v>
      </c>
      <c r="E13" s="8">
        <f>'[1]Bilans - I stopnia'!E13+'[1]Bilans - III stopnia'!E13</f>
        <v>0</v>
      </c>
      <c r="F13" s="7">
        <f>'[1]Bilans - I stopnia'!F13+'[1]Bilans - III stopnia'!F13</f>
        <v>0</v>
      </c>
    </row>
    <row r="14" spans="1:6" ht="60" customHeight="1" x14ac:dyDescent="0.25">
      <c r="A14" s="9" t="s">
        <v>17</v>
      </c>
      <c r="B14" s="8">
        <v>0</v>
      </c>
      <c r="C14" s="8">
        <v>0</v>
      </c>
      <c r="D14" s="3" t="s">
        <v>57</v>
      </c>
      <c r="E14" s="4">
        <f>'[1]Bilans - I stopnia'!E14+'[1]Bilans - III stopnia'!E14</f>
        <v>0</v>
      </c>
      <c r="F14" s="5">
        <f>'[1]Bilans - I stopnia'!F14+'[1]Bilans - III stopnia'!F14</f>
        <v>0</v>
      </c>
    </row>
    <row r="15" spans="1:6" ht="23.1" customHeight="1" x14ac:dyDescent="0.25">
      <c r="A15" s="9" t="s">
        <v>18</v>
      </c>
      <c r="B15" s="8">
        <f>'[1]Bilans - I stopnia'!B15+'[1]Bilans - III stopnia'!B15</f>
        <v>14146572.380000001</v>
      </c>
      <c r="C15" s="8">
        <f>'[1]Bilans - I stopnia'!C15+'[1]Bilans - III stopnia'!C15</f>
        <v>16663199.01</v>
      </c>
      <c r="D15" s="6" t="s">
        <v>58</v>
      </c>
      <c r="E15" s="4">
        <f>'[1]Bilans - I stopnia'!E15+'[1]Bilans - III stopnia'!E15</f>
        <v>0</v>
      </c>
      <c r="F15" s="5">
        <f>'[1]Bilans - I stopnia'!F15+'[1]Bilans - III stopnia'!F15</f>
        <v>0</v>
      </c>
    </row>
    <row r="16" spans="1:6" ht="23.1" customHeight="1" x14ac:dyDescent="0.25">
      <c r="A16" s="6" t="s">
        <v>19</v>
      </c>
      <c r="B16" s="8">
        <f>'[1]Bilans - I stopnia'!B16+'[1]Bilans - III stopnia'!B16</f>
        <v>3060907.19</v>
      </c>
      <c r="C16" s="8">
        <f>'[1]Bilans - I stopnia'!C16+'[1]Bilans - III stopnia'!C16</f>
        <v>3285365.94</v>
      </c>
      <c r="D16" s="3" t="s">
        <v>20</v>
      </c>
      <c r="E16" s="4">
        <v>0</v>
      </c>
      <c r="F16" s="5">
        <v>0</v>
      </c>
    </row>
    <row r="17" spans="1:6" ht="23.1" customHeight="1" x14ac:dyDescent="0.25">
      <c r="A17" s="9" t="s">
        <v>21</v>
      </c>
      <c r="B17" s="8">
        <f>'[1]Bilans - I stopnia'!B17+'[1]Bilans - III stopnia'!B17</f>
        <v>0</v>
      </c>
      <c r="C17" s="8">
        <f>'[1]Bilans - I stopnia'!C17+'[1]Bilans - III stopnia'!C17</f>
        <v>0</v>
      </c>
      <c r="D17" s="3" t="s">
        <v>59</v>
      </c>
      <c r="E17" s="4">
        <f>'[1]Bilans - I stopnia'!E17+'[1]Bilans - III stopnia'!E17</f>
        <v>0</v>
      </c>
      <c r="F17" s="5">
        <f>'[1]Bilans - I stopnia'!F17+'[1]Bilans - III stopnia'!F17</f>
        <v>0</v>
      </c>
    </row>
    <row r="18" spans="1:6" ht="23.1" customHeight="1" x14ac:dyDescent="0.25">
      <c r="A18" s="6" t="s">
        <v>22</v>
      </c>
      <c r="B18" s="8">
        <f>'[1]Bilans - I stopnia'!B18+'[1]Bilans - III stopnia'!B18</f>
        <v>75758.080000000002</v>
      </c>
      <c r="C18" s="8">
        <f>'[1]Bilans - I stopnia'!C18+'[1]Bilans - III stopnia'!C18</f>
        <v>85841.55</v>
      </c>
      <c r="D18" s="3" t="s">
        <v>60</v>
      </c>
      <c r="E18" s="4">
        <f>E19+E20+E31+E32</f>
        <v>762984164.93000007</v>
      </c>
      <c r="F18" s="4">
        <f>F19+F20+F31+F32</f>
        <v>854197113.61999989</v>
      </c>
    </row>
    <row r="19" spans="1:6" ht="23.1" customHeight="1" x14ac:dyDescent="0.25">
      <c r="A19" s="3" t="s">
        <v>23</v>
      </c>
      <c r="B19" s="4">
        <f>'[1]Bilans - I stopnia'!B19+'[1]Bilans - III stopnia'!B19</f>
        <v>1537295.03</v>
      </c>
      <c r="C19" s="5">
        <f>'[1]Bilans - I stopnia'!C19+'[1]Bilans - III stopnia'!C19</f>
        <v>11931</v>
      </c>
      <c r="D19" s="3" t="s">
        <v>61</v>
      </c>
      <c r="E19" s="4">
        <f>'[1]Bilans - I stopnia'!E19+'[1]Bilans - III stopnia'!E19</f>
        <v>0</v>
      </c>
      <c r="F19" s="5">
        <f>'[1]Bilans - I stopnia'!F19+'[1]Bilans - III stopnia'!F19</f>
        <v>0</v>
      </c>
    </row>
    <row r="20" spans="1:6" ht="23.1" customHeight="1" x14ac:dyDescent="0.25">
      <c r="A20" s="3" t="s">
        <v>24</v>
      </c>
      <c r="B20" s="4">
        <f>'[1]Bilans - I stopnia'!B20+'[1]Bilans - III stopnia'!B20</f>
        <v>0</v>
      </c>
      <c r="C20" s="5">
        <f>'[1]Bilans - I stopnia'!C20+'[1]Bilans - III stopnia'!C20</f>
        <v>0</v>
      </c>
      <c r="D20" s="3" t="s">
        <v>62</v>
      </c>
      <c r="E20" s="4">
        <f>SUM(E21:E28)</f>
        <v>138908378.80000001</v>
      </c>
      <c r="F20" s="4">
        <f>SUM(F21:F28)</f>
        <v>180800875.35999998</v>
      </c>
    </row>
    <row r="21" spans="1:6" ht="23.1" customHeight="1" x14ac:dyDescent="0.25">
      <c r="A21" s="3" t="s">
        <v>25</v>
      </c>
      <c r="B21" s="4">
        <f>'[1]Bilans - I stopnia'!B21+'[1]Bilans - III stopnia'!B21</f>
        <v>554612834.86000001</v>
      </c>
      <c r="C21" s="5">
        <f>'[1]Bilans - I stopnia'!C21+'[1]Bilans - III stopnia'!C21</f>
        <v>547408485.04999995</v>
      </c>
      <c r="D21" s="6" t="s">
        <v>63</v>
      </c>
      <c r="E21" s="8">
        <f>'[1]Bilans - I stopnia'!E21+'[1]Bilans - III stopnia'!E21</f>
        <v>52913529.75</v>
      </c>
      <c r="F21" s="7">
        <f>'[1]Bilans - I stopnia'!F21+'[1]Bilans - III stopnia'!F21</f>
        <v>3219018.88</v>
      </c>
    </row>
    <row r="22" spans="1:6" ht="23.1" customHeight="1" x14ac:dyDescent="0.25">
      <c r="A22" s="3" t="s">
        <v>26</v>
      </c>
      <c r="B22" s="4">
        <f>SUM(B23:B25)</f>
        <v>0</v>
      </c>
      <c r="C22" s="4">
        <f>SUM(C23:C25)</f>
        <v>0</v>
      </c>
      <c r="D22" s="6" t="s">
        <v>64</v>
      </c>
      <c r="E22" s="8">
        <f>'[1]Bilans - I stopnia'!E22+'[1]Bilans - III stopnia'!E22</f>
        <v>0</v>
      </c>
      <c r="F22" s="7">
        <f>'[1]Bilans - I stopnia'!F22+'[1]Bilans - III stopnia'!F22</f>
        <v>4135</v>
      </c>
    </row>
    <row r="23" spans="1:6" ht="23.1" customHeight="1" x14ac:dyDescent="0.25">
      <c r="A23" s="6" t="s">
        <v>27</v>
      </c>
      <c r="B23" s="8">
        <f>'[1]Bilans - I stopnia'!B23+'[1]Bilans - III stopnia'!B23</f>
        <v>0</v>
      </c>
      <c r="C23" s="7">
        <f>'[1]Bilans - I stopnia'!C23+'[1]Bilans - III stopnia'!C23</f>
        <v>0</v>
      </c>
      <c r="D23" s="6" t="s">
        <v>65</v>
      </c>
      <c r="E23" s="8">
        <f>'[1]Bilans - I stopnia'!E23+'[1]Bilans - III stopnia'!E23</f>
        <v>554358.89</v>
      </c>
      <c r="F23" s="7">
        <f>'[1]Bilans - I stopnia'!F23+'[1]Bilans - III stopnia'!F23</f>
        <v>550815.05000000005</v>
      </c>
    </row>
    <row r="24" spans="1:6" ht="23.1" customHeight="1" x14ac:dyDescent="0.25">
      <c r="A24" s="6" t="s">
        <v>28</v>
      </c>
      <c r="B24" s="8">
        <f>'[1]Bilans - I stopnia'!B24+'[1]Bilans - III stopnia'!B24</f>
        <v>0</v>
      </c>
      <c r="C24" s="7">
        <f>'[1]Bilans - I stopnia'!C24+'[1]Bilans - III stopnia'!C24</f>
        <v>0</v>
      </c>
      <c r="D24" s="6" t="s">
        <v>66</v>
      </c>
      <c r="E24" s="8">
        <f>'[1]Bilans - I stopnia'!E24+'[1]Bilans - III stopnia'!E24</f>
        <v>2902611.87</v>
      </c>
      <c r="F24" s="7">
        <f>'[1]Bilans - I stopnia'!F24+'[1]Bilans - III stopnia'!F24</f>
        <v>2881154.16</v>
      </c>
    </row>
    <row r="25" spans="1:6" ht="23.1" customHeight="1" x14ac:dyDescent="0.25">
      <c r="A25" s="6" t="s">
        <v>29</v>
      </c>
      <c r="B25" s="8">
        <f>'[1]Bilans - I stopnia'!B25+'[1]Bilans - III stopnia'!B25</f>
        <v>0</v>
      </c>
      <c r="C25" s="7">
        <f>'[1]Bilans - I stopnia'!C25+'[1]Bilans - III stopnia'!C25</f>
        <v>0</v>
      </c>
      <c r="D25" s="6" t="s">
        <v>67</v>
      </c>
      <c r="E25" s="8">
        <f>'[1]Bilans - I stopnia'!E25+'[1]Bilans - III stopnia'!E25</f>
        <v>65811.350000000006</v>
      </c>
      <c r="F25" s="7">
        <f>'[1]Bilans - I stopnia'!F25+'[1]Bilans - III stopnia'!F25</f>
        <v>46604.1</v>
      </c>
    </row>
    <row r="26" spans="1:6" ht="23.1" customHeight="1" x14ac:dyDescent="0.25">
      <c r="A26" s="3" t="s">
        <v>30</v>
      </c>
      <c r="B26" s="4">
        <v>0</v>
      </c>
      <c r="C26" s="5">
        <v>0</v>
      </c>
      <c r="D26" s="6" t="s">
        <v>68</v>
      </c>
      <c r="E26" s="8">
        <f>'[1]Bilans - I stopnia'!E26+'[1]Bilans - III stopnia'!E26</f>
        <v>1697548.62</v>
      </c>
      <c r="F26" s="7">
        <f>'[1]Bilans - I stopnia'!F26+'[1]Bilans - III stopnia'!F26</f>
        <v>2933736.13</v>
      </c>
    </row>
    <row r="27" spans="1:6" ht="35.25" customHeight="1" x14ac:dyDescent="0.25">
      <c r="A27" s="3" t="s">
        <v>31</v>
      </c>
      <c r="B27" s="4">
        <f>B28+B33+B39+B47</f>
        <v>328377970.60000002</v>
      </c>
      <c r="C27" s="4">
        <f>C28+C33+C39+C47</f>
        <v>550869341.11000001</v>
      </c>
      <c r="D27" s="6" t="s">
        <v>69</v>
      </c>
      <c r="E27" s="7">
        <f>'[1]Bilans - I stopnia'!E27+'[1]Bilans - III stopnia'!E27</f>
        <v>80227661.460000008</v>
      </c>
      <c r="F27" s="7">
        <f>'[1]Bilans - I stopnia'!F27+'[1]Bilans - III stopnia'!F27</f>
        <v>170368520.25999999</v>
      </c>
    </row>
    <row r="28" spans="1:6" ht="23.1" customHeight="1" x14ac:dyDescent="0.25">
      <c r="A28" s="3" t="s">
        <v>32</v>
      </c>
      <c r="B28" s="4">
        <f>SUM(B29:B32)</f>
        <v>221839.08</v>
      </c>
      <c r="C28" s="4">
        <f>SUM(C29:C32)</f>
        <v>158035.76999999999</v>
      </c>
      <c r="D28" s="6" t="s">
        <v>70</v>
      </c>
      <c r="E28" s="4">
        <f>SUM(E29:E30)</f>
        <v>546856.86</v>
      </c>
      <c r="F28" s="4">
        <f>SUM(F29:F30)</f>
        <v>796891.78</v>
      </c>
    </row>
    <row r="29" spans="1:6" ht="23.25" customHeight="1" x14ac:dyDescent="0.25">
      <c r="A29" s="6" t="s">
        <v>33</v>
      </c>
      <c r="B29" s="8">
        <f>'[1]Bilans - I stopnia'!B29+'[1]Bilans - III stopnia'!B29</f>
        <v>221839.08</v>
      </c>
      <c r="C29" s="7">
        <f>'[1]Bilans - I stopnia'!C29+'[1]Bilans - III stopnia'!C29</f>
        <v>158035.76999999999</v>
      </c>
      <c r="D29" s="6" t="s">
        <v>71</v>
      </c>
      <c r="E29" s="8">
        <f>'[1]Bilans - I stopnia'!E29+'[1]Bilans - III stopnia'!E29</f>
        <v>546856.86</v>
      </c>
      <c r="F29" s="7">
        <f>'[1]Bilans - I stopnia'!F29+'[1]Bilans - III stopnia'!F29</f>
        <v>796891.78</v>
      </c>
    </row>
    <row r="30" spans="1:6" ht="23.1" customHeight="1" x14ac:dyDescent="0.25">
      <c r="A30" s="6" t="s">
        <v>34</v>
      </c>
      <c r="B30" s="8">
        <f>'[1]Bilans - I stopnia'!B30+'[1]Bilans - III stopnia'!B30</f>
        <v>0</v>
      </c>
      <c r="C30" s="7">
        <f>'[1]Bilans - I stopnia'!C30+'[1]Bilans - III stopnia'!C30</f>
        <v>0</v>
      </c>
      <c r="D30" s="6" t="s">
        <v>72</v>
      </c>
      <c r="E30" s="8">
        <f>'[1]Bilans - I stopnia'!E30+'[1]Bilans - III stopnia'!E30</f>
        <v>0</v>
      </c>
      <c r="F30" s="7">
        <f>'[1]Bilans - I stopnia'!F30+'[1]Bilans - III stopnia'!F30</f>
        <v>0</v>
      </c>
    </row>
    <row r="31" spans="1:6" ht="23.1" customHeight="1" x14ac:dyDescent="0.25">
      <c r="A31" s="6" t="s">
        <v>73</v>
      </c>
      <c r="B31" s="8">
        <f>'[1]Bilans - I stopnia'!B31+'[1]Bilans - III stopnia'!B31</f>
        <v>0</v>
      </c>
      <c r="C31" s="7">
        <f>'[1]Bilans - I stopnia'!C31+'[1]Bilans - III stopnia'!C31</f>
        <v>0</v>
      </c>
      <c r="D31" s="3" t="s">
        <v>35</v>
      </c>
      <c r="E31" s="4">
        <f>'[1]Bilans - I stopnia'!E31+'[1]Bilans - III stopnia'!E31</f>
        <v>68937417.140000001</v>
      </c>
      <c r="F31" s="5">
        <f>'[1]Bilans - I stopnia'!F31+'[1]Bilans - III stopnia'!F31</f>
        <v>74846867.209999993</v>
      </c>
    </row>
    <row r="32" spans="1:6" ht="23.1" customHeight="1" x14ac:dyDescent="0.25">
      <c r="A32" s="6" t="s">
        <v>36</v>
      </c>
      <c r="B32" s="8">
        <f>'[1]Bilans - I stopnia'!B32+'[1]Bilans - III stopnia'!B32</f>
        <v>0</v>
      </c>
      <c r="C32" s="7">
        <f>'[1]Bilans - I stopnia'!C32+'[1]Bilans - III stopnia'!C32</f>
        <v>0</v>
      </c>
      <c r="D32" s="3" t="s">
        <v>37</v>
      </c>
      <c r="E32" s="4">
        <f>'[1]Bilans - I stopnia'!E32+'[1]Bilans - III stopnia'!E32</f>
        <v>555138368.99000001</v>
      </c>
      <c r="F32" s="5">
        <f>'[1]Bilans - I stopnia'!F32+'[1]Bilans - III stopnia'!F32</f>
        <v>598549371.04999995</v>
      </c>
    </row>
    <row r="33" spans="1:6" ht="23.1" customHeight="1" x14ac:dyDescent="0.25">
      <c r="A33" s="3" t="s">
        <v>38</v>
      </c>
      <c r="B33" s="4">
        <f>SUM(B34:B38)</f>
        <v>273443189.68000001</v>
      </c>
      <c r="C33" s="4">
        <f>SUM(C34:C38)</f>
        <v>524769989.47000003</v>
      </c>
      <c r="D33" s="3"/>
      <c r="E33" s="4"/>
      <c r="F33" s="5"/>
    </row>
    <row r="34" spans="1:6" ht="23.1" customHeight="1" x14ac:dyDescent="0.25">
      <c r="A34" s="6" t="s">
        <v>39</v>
      </c>
      <c r="B34" s="8">
        <f>'[1]Bilans - I stopnia'!B34+'[1]Bilans - III stopnia'!B34</f>
        <v>48389407.299999997</v>
      </c>
      <c r="C34" s="7">
        <f>'[1]Bilans - I stopnia'!C34+'[1]Bilans - III stopnia'!C34</f>
        <v>51484235.649999999</v>
      </c>
      <c r="D34" s="3"/>
      <c r="E34" s="4"/>
      <c r="F34" s="5"/>
    </row>
    <row r="35" spans="1:6" ht="23.1" customHeight="1" x14ac:dyDescent="0.25">
      <c r="A35" s="6" t="s">
        <v>40</v>
      </c>
      <c r="B35" s="8">
        <f>'[1]Bilans - I stopnia'!B35+'[1]Bilans - III stopnia'!B35</f>
        <v>0</v>
      </c>
      <c r="C35" s="7">
        <f>'[1]Bilans - I stopnia'!C35+'[1]Bilans - III stopnia'!C35</f>
        <v>0</v>
      </c>
      <c r="D35" s="6"/>
      <c r="E35" s="8"/>
      <c r="F35" s="7"/>
    </row>
    <row r="36" spans="1:6" ht="23.1" customHeight="1" x14ac:dyDescent="0.25">
      <c r="A36" s="6" t="s">
        <v>41</v>
      </c>
      <c r="B36" s="8">
        <f>'[1]Bilans - I stopnia'!B36+'[1]Bilans - III stopnia'!B36</f>
        <v>20000</v>
      </c>
      <c r="C36" s="7">
        <f>'[1]Bilans - I stopnia'!C36+'[1]Bilans - III stopnia'!C36</f>
        <v>20000</v>
      </c>
      <c r="D36" s="10"/>
      <c r="E36" s="4"/>
      <c r="F36" s="7"/>
    </row>
    <row r="37" spans="1:6" ht="23.1" customHeight="1" x14ac:dyDescent="0.25">
      <c r="A37" s="6" t="s">
        <v>42</v>
      </c>
      <c r="B37" s="8">
        <f>'[1]Bilans - I stopnia'!B37+'[1]Bilans - III stopnia'!B37</f>
        <v>1136173.79</v>
      </c>
      <c r="C37" s="7">
        <f>'[1]Bilans - I stopnia'!C37+'[1]Bilans - III stopnia'!C37</f>
        <v>2511270.7599999998</v>
      </c>
      <c r="D37" s="10"/>
      <c r="E37" s="8"/>
      <c r="F37" s="7"/>
    </row>
    <row r="38" spans="1:6" ht="37.5" customHeight="1" x14ac:dyDescent="0.25">
      <c r="A38" s="6" t="s">
        <v>43</v>
      </c>
      <c r="B38" s="7">
        <f>'[1]Bilans - I stopnia'!B38+'[1]Bilans - III stopnia'!B38</f>
        <v>223897608.59</v>
      </c>
      <c r="C38" s="7">
        <f>'[1]Bilans - I stopnia'!C38+'[1]Bilans - III stopnia'!C38</f>
        <v>470754483.06</v>
      </c>
      <c r="D38" s="10"/>
      <c r="E38" s="8"/>
      <c r="F38" s="7"/>
    </row>
    <row r="39" spans="1:6" ht="23.1" customHeight="1" x14ac:dyDescent="0.25">
      <c r="A39" s="3" t="s">
        <v>44</v>
      </c>
      <c r="B39" s="4">
        <f>SUM(B40:B46)</f>
        <v>1897371.72</v>
      </c>
      <c r="C39" s="4">
        <f>SUM(C40:C46)</f>
        <v>23821246.620000001</v>
      </c>
      <c r="D39" s="3"/>
      <c r="E39" s="4"/>
      <c r="F39" s="7"/>
    </row>
    <row r="40" spans="1:6" ht="23.1" customHeight="1" x14ac:dyDescent="0.25">
      <c r="A40" s="6" t="s">
        <v>45</v>
      </c>
      <c r="B40" s="8">
        <f>'[1]Bilans - I stopnia'!B40+'[1]Bilans - III stopnia'!B40</f>
        <v>0</v>
      </c>
      <c r="C40" s="7">
        <f>'[1]Bilans - I stopnia'!C40+'[1]Bilans - III stopnia'!C40</f>
        <v>0</v>
      </c>
      <c r="D40" s="6"/>
      <c r="E40" s="8"/>
      <c r="F40" s="7"/>
    </row>
    <row r="41" spans="1:6" ht="23.1" customHeight="1" x14ac:dyDescent="0.25">
      <c r="A41" s="6" t="s">
        <v>46</v>
      </c>
      <c r="B41" s="8">
        <f>'[1]Bilans - I stopnia'!B41+'[1]Bilans - III stopnia'!B41</f>
        <v>1897371.72</v>
      </c>
      <c r="C41" s="7">
        <f>'[1]Bilans - I stopnia'!C41+'[1]Bilans - III stopnia'!C41</f>
        <v>23821246.620000001</v>
      </c>
      <c r="D41" s="6"/>
      <c r="E41" s="8"/>
      <c r="F41" s="7"/>
    </row>
    <row r="42" spans="1:6" ht="23.1" customHeight="1" x14ac:dyDescent="0.25">
      <c r="A42" s="6" t="s">
        <v>47</v>
      </c>
      <c r="B42" s="8">
        <f>'[1]Bilans - I stopnia'!B42+'[1]Bilans - III stopnia'!B42</f>
        <v>0</v>
      </c>
      <c r="C42" s="7">
        <f>'[1]Bilans - I stopnia'!C42+'[1]Bilans - III stopnia'!C42</f>
        <v>0</v>
      </c>
      <c r="D42" s="6"/>
      <c r="E42" s="8"/>
      <c r="F42" s="7"/>
    </row>
    <row r="43" spans="1:6" ht="23.1" customHeight="1" x14ac:dyDescent="0.25">
      <c r="A43" s="6" t="s">
        <v>48</v>
      </c>
      <c r="B43" s="8">
        <f>'[1]Bilans - I stopnia'!B43+'[1]Bilans - III stopnia'!B43</f>
        <v>0</v>
      </c>
      <c r="C43" s="7">
        <f>'[1]Bilans - I stopnia'!C43+'[1]Bilans - III stopnia'!C43</f>
        <v>0</v>
      </c>
      <c r="D43" s="6"/>
      <c r="E43" s="8"/>
      <c r="F43" s="7"/>
    </row>
    <row r="44" spans="1:6" ht="23.1" customHeight="1" x14ac:dyDescent="0.25">
      <c r="A44" s="6" t="s">
        <v>49</v>
      </c>
      <c r="B44" s="8">
        <f>'[1]Bilans - I stopnia'!B44+'[1]Bilans - III stopnia'!B44</f>
        <v>0</v>
      </c>
      <c r="C44" s="7">
        <f>'[1]Bilans - I stopnia'!C44+'[1]Bilans - III stopnia'!C44</f>
        <v>0</v>
      </c>
      <c r="D44" s="6"/>
      <c r="E44" s="8"/>
      <c r="F44" s="7"/>
    </row>
    <row r="45" spans="1:6" ht="23.1" customHeight="1" x14ac:dyDescent="0.25">
      <c r="A45" s="6" t="s">
        <v>50</v>
      </c>
      <c r="B45" s="8">
        <f>'[1]Bilans - I stopnia'!B45+'[1]Bilans - III stopnia'!B45</f>
        <v>0</v>
      </c>
      <c r="C45" s="7">
        <f>'[1]Bilans - I stopnia'!C45+'[1]Bilans - III stopnia'!C45</f>
        <v>0</v>
      </c>
      <c r="D45" s="6"/>
      <c r="E45" s="8"/>
      <c r="F45" s="7"/>
    </row>
    <row r="46" spans="1:6" ht="23.1" customHeight="1" x14ac:dyDescent="0.25">
      <c r="A46" s="6" t="s">
        <v>51</v>
      </c>
      <c r="B46" s="8">
        <f>'[1]Bilans - I stopnia'!B46+'[1]Bilans - III stopnia'!B46</f>
        <v>0</v>
      </c>
      <c r="C46" s="7">
        <f>'[1]Bilans - I stopnia'!C46+'[1]Bilans - III stopnia'!C46</f>
        <v>0</v>
      </c>
      <c r="D46" s="6"/>
      <c r="E46" s="8"/>
      <c r="F46" s="7"/>
    </row>
    <row r="47" spans="1:6" ht="23.1" customHeight="1" x14ac:dyDescent="0.25">
      <c r="A47" s="3" t="s">
        <v>52</v>
      </c>
      <c r="B47" s="4">
        <f>'[1]Bilans - I stopnia'!B47+'[1]Bilans - III stopnia'!B47</f>
        <v>52815570.119999997</v>
      </c>
      <c r="C47" s="4">
        <f>'[1]Bilans - I stopnia'!C47+'[1]Bilans - III stopnia'!C47</f>
        <v>2120069.25</v>
      </c>
      <c r="D47" s="6"/>
      <c r="E47" s="8"/>
      <c r="F47" s="7"/>
    </row>
    <row r="48" spans="1:6" ht="23.1" customHeight="1" x14ac:dyDescent="0.25">
      <c r="A48" s="1" t="s">
        <v>53</v>
      </c>
      <c r="B48" s="4">
        <f>B9+B27</f>
        <v>905474723.88999999</v>
      </c>
      <c r="C48" s="4">
        <f>C9+C27</f>
        <v>1121971130.1599998</v>
      </c>
      <c r="D48" s="1" t="s">
        <v>54</v>
      </c>
      <c r="E48" s="4">
        <f>E18+E17+E16+E9</f>
        <v>905474723.88999963</v>
      </c>
      <c r="F48" s="4">
        <f>F18+F17+F16+F9</f>
        <v>1121971130.1599998</v>
      </c>
    </row>
    <row r="49" spans="1:6" x14ac:dyDescent="0.25">
      <c r="A49" s="14"/>
      <c r="B49" s="14"/>
      <c r="C49" s="14"/>
      <c r="D49" s="14"/>
      <c r="E49" s="14"/>
      <c r="F49" s="15"/>
    </row>
    <row r="50" spans="1:6" x14ac:dyDescent="0.25">
      <c r="A50" s="14"/>
      <c r="B50" s="15"/>
      <c r="C50" s="15"/>
      <c r="D50" s="16"/>
      <c r="E50" s="16"/>
      <c r="F50" s="15"/>
    </row>
    <row r="51" spans="1:6" x14ac:dyDescent="0.25">
      <c r="A51" s="18"/>
      <c r="B51" s="18"/>
      <c r="C51" s="18"/>
      <c r="D51" s="18"/>
      <c r="E51" s="18"/>
      <c r="F51" s="18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1"/>
      <c r="B53" s="12"/>
      <c r="C53" s="12"/>
      <c r="D53" s="11"/>
      <c r="E53" s="12"/>
      <c r="F53" s="12"/>
    </row>
  </sheetData>
  <mergeCells count="7">
    <mergeCell ref="A51:F51"/>
    <mergeCell ref="A52:F52"/>
    <mergeCell ref="B1:D7"/>
    <mergeCell ref="E1:F1"/>
    <mergeCell ref="A2:A6"/>
    <mergeCell ref="E2:F6"/>
    <mergeCell ref="E7:F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Renata</dc:creator>
  <cp:lastModifiedBy>Siedlecka-Mróz Małgorzata</cp:lastModifiedBy>
  <cp:lastPrinted>2019-05-07T11:12:36Z</cp:lastPrinted>
  <dcterms:created xsi:type="dcterms:W3CDTF">2019-05-07T09:47:46Z</dcterms:created>
  <dcterms:modified xsi:type="dcterms:W3CDTF">2019-05-08T08:09:30Z</dcterms:modified>
</cp:coreProperties>
</file>